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zutarilive.sharepoint.com/sites/R0001005297-00/Shared Documents/05 DEL/504 Eng/Wits 27 - SMH Data Centre/Tender Documents/18_08_26/BOQ/"/>
    </mc:Choice>
  </mc:AlternateContent>
  <xr:revisionPtr revIDLastSave="5" documentId="13_ncr:1_{76585679-0E90-4F6B-96CB-BA2BF7FB6596}" xr6:coauthVersionLast="47" xr6:coauthVersionMax="47" xr10:uidLastSave="{0B087999-8320-462C-BCBD-04235A48D6AC}"/>
  <bookViews>
    <workbookView xWindow="28680" yWindow="-15" windowWidth="29040" windowHeight="15720" tabRatio="500" xr2:uid="{00000000-000D-0000-FFFF-FFFF00000000}"/>
  </bookViews>
  <sheets>
    <sheet name="Summary Page" sheetId="1" r:id="rId1"/>
    <sheet name="Preliminaries and General Items" sheetId="2" r:id="rId2"/>
    <sheet name="CRAC Units - Scheme A" sheetId="6" r:id="rId3"/>
    <sheet name="DST - Scheme A" sheetId="9" r:id="rId4"/>
    <sheet name="CRAC Units - Scheme B" sheetId="12" r:id="rId5"/>
    <sheet name="DST - Scheme B" sheetId="10" r:id="rId6"/>
    <sheet name="CRAC Units - Scheme C" sheetId="13" r:id="rId7"/>
    <sheet name="DST - Scheme C" sheetId="11" r:id="rId8"/>
  </sheets>
  <definedNames>
    <definedName name="\l">#REF!</definedName>
    <definedName name="_Cat1">#REF!</definedName>
    <definedName name="_cat2">#REF!</definedName>
    <definedName name="_cat3">#REF!</definedName>
    <definedName name="_Cat4">#REF!</definedName>
    <definedName name="_cat5">#REF!</definedName>
    <definedName name="_FRK25">#REF!</definedName>
    <definedName name="_FRK50">#REF!</definedName>
    <definedName name="_Key1" hidden="1">#REF!</definedName>
    <definedName name="_Order1" hidden="1">255</definedName>
    <definedName name="_Order2" hidden="1">255</definedName>
    <definedName name="Abs_R">#REF!</definedName>
    <definedName name="AccessDatabase" hidden="1">"C:\MSOffice\Templates\Cooling Load Analysis\Load Analysis Calcs (2E).mdb"</definedName>
    <definedName name="base">#REF!</definedName>
    <definedName name="Bill10">#REF!</definedName>
    <definedName name="Bill11">#REF!</definedName>
    <definedName name="Bill12">#REF!</definedName>
    <definedName name="Bill13">#REF!</definedName>
    <definedName name="Bill14">#REF!</definedName>
    <definedName name="Bill15">#REF!</definedName>
    <definedName name="Bill16">#REF!</definedName>
    <definedName name="Bill17">#REF!</definedName>
    <definedName name="Bill18">#REF!</definedName>
    <definedName name="Bill19">#REF!</definedName>
    <definedName name="Bill20">#REF!</definedName>
    <definedName name="Bill4">#REF!</definedName>
    <definedName name="Bill5">#REF!</definedName>
    <definedName name="Bill6">#REF!</definedName>
    <definedName name="Bill7">#REF!</definedName>
    <definedName name="Bill8">#REF!</definedName>
    <definedName name="Bill9">#REF!</definedName>
    <definedName name="BSIWhichPageSetup" hidden="1">1</definedName>
    <definedName name="BSIWhichPageSetup_0" hidden="1">"0þ"</definedName>
    <definedName name="C_LH_ACFA">#REF!</definedName>
    <definedName name="C_LH_EA">#REF!</definedName>
    <definedName name="C_LH_FA">#REF!</definedName>
    <definedName name="C_LH_MVFA">#REF!</definedName>
    <definedName name="C_RH_ACFA">#REF!</definedName>
    <definedName name="C_RH_EA">#REF!</definedName>
    <definedName name="C_RH_FA">#REF!</definedName>
    <definedName name="C_RH_MVFA">#REF!</definedName>
    <definedName name="CHILLEDWATERRETURN">#REF!</definedName>
    <definedName name="CHILLEDWATERSUPPLY">#REF!</definedName>
    <definedName name="ClientName">#REF!</definedName>
    <definedName name="Conc_left">#REF!</definedName>
    <definedName name="Currency">#REF!</definedName>
    <definedName name="customProjNo">#REF!</definedName>
    <definedName name="cVisAChk">#REF!</definedName>
    <definedName name="cVisAChk10">#REF!</definedName>
    <definedName name="cVisAChk11">#REF!</definedName>
    <definedName name="cVisAChk12">#REF!</definedName>
    <definedName name="cVisAChk13">#REF!</definedName>
    <definedName name="cVisAChk14">#REF!</definedName>
    <definedName name="cVisAChk15">#REF!</definedName>
    <definedName name="cVisAChk16">#REF!</definedName>
    <definedName name="cVisAChk17">#REF!</definedName>
    <definedName name="cVisAChk18">#REF!</definedName>
    <definedName name="cVisAChk19">#REF!</definedName>
    <definedName name="cVisAChk2">#REF!</definedName>
    <definedName name="cVisAChk20">#REF!</definedName>
    <definedName name="cVisAChk21">#REF!</definedName>
    <definedName name="cVisAChk22">#REF!</definedName>
    <definedName name="cVisAChk23">#REF!</definedName>
    <definedName name="cVisAChk24">#REF!</definedName>
    <definedName name="cVisAChk25">#REF!</definedName>
    <definedName name="cVisAChk3">#REF!</definedName>
    <definedName name="cVisAChk4">#REF!</definedName>
    <definedName name="cVisAChk5">#REF!</definedName>
    <definedName name="cVisAChk6">#REF!</definedName>
    <definedName name="cVisAChk7">#REF!</definedName>
    <definedName name="cVisAChk8">#REF!</definedName>
    <definedName name="cVisAChk9">#REF!</definedName>
    <definedName name="CVISASIG">#REF!</definedName>
    <definedName name="cVisASig10">#REF!</definedName>
    <definedName name="cVisASig11">#REF!</definedName>
    <definedName name="cVisASig12">#REF!</definedName>
    <definedName name="cVisASig13">#REF!</definedName>
    <definedName name="cVisASig14">#REF!</definedName>
    <definedName name="cVisASig15">#REF!</definedName>
    <definedName name="cVisASig16">#REF!</definedName>
    <definedName name="cVisASig17">#REF!</definedName>
    <definedName name="cVisASig18">#REF!</definedName>
    <definedName name="cVisASig19">#REF!</definedName>
    <definedName name="cVisASig2">#REF!</definedName>
    <definedName name="cVisASig20">#REF!</definedName>
    <definedName name="cVisASig21">#REF!</definedName>
    <definedName name="cVisASig22">#REF!</definedName>
    <definedName name="cVisASig23">#REF!</definedName>
    <definedName name="cVisASig24">#REF!</definedName>
    <definedName name="cVisASig25">#REF!</definedName>
    <definedName name="cVisASig3">#REF!</definedName>
    <definedName name="cVisASig4">#REF!</definedName>
    <definedName name="cVisASig5">#REF!</definedName>
    <definedName name="cVisASig6">#REF!</definedName>
    <definedName name="cVisASig7">#REF!</definedName>
    <definedName name="cVisASig8">#REF!</definedName>
    <definedName name="cVisASig9">#REF!</definedName>
    <definedName name="cVisAVer">#REF!</definedName>
    <definedName name="cVisAVer10">#REF!</definedName>
    <definedName name="cVisAVer11">#REF!</definedName>
    <definedName name="cVisAVer12">#REF!</definedName>
    <definedName name="cVisAVer13">#REF!</definedName>
    <definedName name="cVisAVer14">#REF!</definedName>
    <definedName name="cVisAVer15">#REF!</definedName>
    <definedName name="cVisAVer16">#REF!</definedName>
    <definedName name="cVisAVer17">#REF!</definedName>
    <definedName name="cVisAVer18">#REF!</definedName>
    <definedName name="cVisAVer19">#REF!</definedName>
    <definedName name="cVisAVer2">#REF!</definedName>
    <definedName name="cVisAVer20">#REF!</definedName>
    <definedName name="cVisAVer21">#REF!</definedName>
    <definedName name="cVisAVer22">#REF!</definedName>
    <definedName name="cVisAVer23">#REF!</definedName>
    <definedName name="cVisAVer24">#REF!</definedName>
    <definedName name="cVisAVer3">#REF!</definedName>
    <definedName name="cVisAVer4">#REF!</definedName>
    <definedName name="cVisAVer5">#REF!</definedName>
    <definedName name="cVisAVer6">#REF!</definedName>
    <definedName name="cVisAVer7">#REF!</definedName>
    <definedName name="cVisAVer8">#REF!</definedName>
    <definedName name="cVisAVer9">#REF!</definedName>
    <definedName name="data">#REF!</definedName>
    <definedName name="database1">#REF!</definedName>
    <definedName name="date">#REF!</definedName>
    <definedName name="Density">#REF!</definedName>
    <definedName name="Description">#REF!</definedName>
    <definedName name="Desigo_New">#REF!</definedName>
    <definedName name="Distech">#REF!</definedName>
    <definedName name="DocNo">#REF!</definedName>
    <definedName name="DocTitle">#REF!</definedName>
    <definedName name="DuctSundries">#REF!</definedName>
    <definedName name="Dy_Visc">#REF!</definedName>
    <definedName name="EPS">#REF!</definedName>
    <definedName name="ErectionRate">#REF!</definedName>
    <definedName name="Fitcat1">#REF!</definedName>
    <definedName name="Fitcat2">#REF!</definedName>
    <definedName name="Fitcat3">#REF!</definedName>
    <definedName name="FitCat4">#REF!</definedName>
    <definedName name="FitCat5">#REF!</definedName>
    <definedName name="FittingErectionRate">#REF!</definedName>
    <definedName name="FittingManufactureRate">#REF!</definedName>
    <definedName name="Flex.Canvas">#REF!</definedName>
    <definedName name="FM">#REF!</definedName>
    <definedName name="GalvCladding">#REF!</definedName>
    <definedName name="GAS_EX">#REF!</definedName>
    <definedName name="Grounpdata">#REF!</definedName>
    <definedName name="GROUP">#REF!</definedName>
    <definedName name="Group_duct">#REF!</definedName>
    <definedName name="Groupdata">#REF!</definedName>
    <definedName name="Headername">#REF!</definedName>
    <definedName name="hrcat1">#REF!</definedName>
    <definedName name="hrcat2">#REF!</definedName>
    <definedName name="hrcat3">#REF!</definedName>
    <definedName name="hrcat4">#REF!</definedName>
    <definedName name="hrcat5">#REF!</definedName>
    <definedName name="hrfitcat1">#REF!</definedName>
    <definedName name="hrfitcat2">#REF!</definedName>
    <definedName name="hrfitcat3">#REF!</definedName>
    <definedName name="hrfitcat4">#REF!</definedName>
    <definedName name="hrfitcat5">#REF!</definedName>
    <definedName name="iDocDDif">#REF!</definedName>
    <definedName name="iDocDDif10">#REF!</definedName>
    <definedName name="iDocDDif11">#REF!</definedName>
    <definedName name="iDocDDif12">#REF!</definedName>
    <definedName name="iDocDDif13">#REF!</definedName>
    <definedName name="iDocDDif14">#REF!</definedName>
    <definedName name="iDocDDif15">#REF!</definedName>
    <definedName name="iDocDDif16">#REF!</definedName>
    <definedName name="iDocDDif17">#REF!</definedName>
    <definedName name="iDocDDif18">#REF!</definedName>
    <definedName name="iDocDDif19">#REF!</definedName>
    <definedName name="iDocDDif2">#REF!</definedName>
    <definedName name="iDocDDif20">#REF!</definedName>
    <definedName name="iDocDDif21">#REF!</definedName>
    <definedName name="iDocDDif22">#REF!</definedName>
    <definedName name="iDocDDif23">#REF!</definedName>
    <definedName name="iDocDDif24">#REF!</definedName>
    <definedName name="iDocDDif25">#REF!</definedName>
    <definedName name="iDocDDif3">#REF!</definedName>
    <definedName name="iDocDDif4">#REF!</definedName>
    <definedName name="iDocDDif5">#REF!</definedName>
    <definedName name="iDocDDif6">#REF!</definedName>
    <definedName name="iDocDDif7">#REF!</definedName>
    <definedName name="iDocDDif8">#REF!</definedName>
    <definedName name="iDocDDif9">#REF!</definedName>
    <definedName name="iDocObjRev">#REF!</definedName>
    <definedName name="iDocObjRev10">#REF!</definedName>
    <definedName name="iDocObjRev11">#REF!</definedName>
    <definedName name="iDocObjRev12">#REF!</definedName>
    <definedName name="iDocObjRev13">#REF!</definedName>
    <definedName name="iDocObjRev14">#REF!</definedName>
    <definedName name="iDocObjRev15">#REF!</definedName>
    <definedName name="iDocObjRev16">#REF!</definedName>
    <definedName name="iDocObjRev17">#REF!</definedName>
    <definedName name="iDocObjRev18">#REF!</definedName>
    <definedName name="iDocObjRev19">#REF!</definedName>
    <definedName name="iDocObjRev2">#REF!</definedName>
    <definedName name="iDocObjRev20">#REF!</definedName>
    <definedName name="iDocObjRev21">#REF!</definedName>
    <definedName name="iDocObjRev22">#REF!</definedName>
    <definedName name="iDocObjRev23">#REF!</definedName>
    <definedName name="iDocObjRev24">#REF!</definedName>
    <definedName name="iDocObjRev25">#REF!</definedName>
    <definedName name="iDocObjRev3">#REF!</definedName>
    <definedName name="iDocObjRev4">#REF!</definedName>
    <definedName name="iDocObjRev5">#REF!</definedName>
    <definedName name="iDocObjRev6">#REF!</definedName>
    <definedName name="iDocObjRev7">#REF!</definedName>
    <definedName name="iDocObjRev8">#REF!</definedName>
    <definedName name="iDocObjRev9">#REF!</definedName>
    <definedName name="iDocRev">#REF!</definedName>
    <definedName name="iDocRev10">#REF!</definedName>
    <definedName name="iDocRev11">#REF!</definedName>
    <definedName name="iDocRev12">#REF!</definedName>
    <definedName name="iDocRev13">#REF!</definedName>
    <definedName name="iDocRev14">#REF!</definedName>
    <definedName name="iDocRev15">#REF!</definedName>
    <definedName name="iDocRev16">#REF!</definedName>
    <definedName name="iDocRev17">#REF!</definedName>
    <definedName name="iDocRev18">#REF!</definedName>
    <definedName name="iDocRev19">#REF!</definedName>
    <definedName name="iDocRev2">#REF!</definedName>
    <definedName name="iDocRev20">#REF!</definedName>
    <definedName name="iDocRev21">#REF!</definedName>
    <definedName name="iDocRev22">#REF!</definedName>
    <definedName name="iDocRev23">#REF!</definedName>
    <definedName name="iDocRev24">#REF!</definedName>
    <definedName name="iDocRev25">#REF!</definedName>
    <definedName name="iDocRev3">#REF!</definedName>
    <definedName name="iDocRev4">#REF!</definedName>
    <definedName name="iDocRev5">#REF!</definedName>
    <definedName name="iDocRev6">#REF!</definedName>
    <definedName name="iDocRev7">#REF!</definedName>
    <definedName name="iDocRev8">#REF!</definedName>
    <definedName name="iDocRev9">#REF!</definedName>
    <definedName name="Iled">#REF!</definedName>
    <definedName name="InstallRate">#REF!</definedName>
    <definedName name="InstDuct">#REF!</definedName>
    <definedName name="jeClientName">#REF!</definedName>
    <definedName name="JECLIENTPROJECTNB">#REF!</definedName>
    <definedName name="jeNumber">#REF!</definedName>
    <definedName name="jeProjectLocation">#REF!</definedName>
    <definedName name="jeProjectName">#REF!</definedName>
    <definedName name="jeTitle1">#REF!</definedName>
    <definedName name="JPIT_GENERIC">#REF!</definedName>
    <definedName name="KerrSettle">#REF!</definedName>
    <definedName name="KerrSund">#REF!</definedName>
    <definedName name="Kerrtrade">#REF!</definedName>
    <definedName name="LabCat1">#REF!</definedName>
    <definedName name="LabCat2">#REF!</definedName>
    <definedName name="LabCat3">#REF!</definedName>
    <definedName name="LabCat4">#REF!</definedName>
    <definedName name="LabCat5">#REF!</definedName>
    <definedName name="LabourRate">#REF!</definedName>
    <definedName name="Lflange">#REF!</definedName>
    <definedName name="LH_smoke">#REF!</definedName>
    <definedName name="ManufactureRate">#REF!</definedName>
    <definedName name="Mark_up">#REF!</definedName>
    <definedName name="Markup">#REF!</definedName>
    <definedName name="name">#REF!</definedName>
    <definedName name="nate">#REF!</definedName>
    <definedName name="OHM">#REF!</definedName>
    <definedName name="P_LH_ACFA">#REF!</definedName>
    <definedName name="P_LH_EA">#REF!</definedName>
    <definedName name="P_LH_FA">#REF!</definedName>
    <definedName name="P_LH_MVFA">#REF!</definedName>
    <definedName name="P_RH_ACFA">#REF!</definedName>
    <definedName name="P_RH_EA">#REF!</definedName>
    <definedName name="P_RH_FA">#REF!</definedName>
    <definedName name="P_RH_MVFA">#REF!</definedName>
    <definedName name="Paint">#REF!</definedName>
    <definedName name="Paint_general">#REF!</definedName>
    <definedName name="PandG">#REF!</definedName>
    <definedName name="pipepaintrate">#REF!</definedName>
    <definedName name="PM">#REF!</definedName>
    <definedName name="Pricefix">#REF!</definedName>
    <definedName name="_xlnm.Print_Area" localSheetId="2">'CRAC Units - Scheme A'!$A$1:$F$43</definedName>
    <definedName name="_xlnm.Print_Area" localSheetId="4">'CRAC Units - Scheme B'!$A$1:$F$43</definedName>
    <definedName name="_xlnm.Print_Area" localSheetId="6">'CRAC Units - Scheme C'!$A$1:$F$43</definedName>
    <definedName name="_xlnm.Print_Area" localSheetId="1">'Preliminaries and General Items'!$A$1:$G$83</definedName>
    <definedName name="_xlnm.Print_Area" localSheetId="0">'Summary Page'!$A$1:$C$36</definedName>
    <definedName name="_xlnm.Print_Area">#REF!</definedName>
    <definedName name="_xlnm.Print_Titles" localSheetId="2">'CRAC Units - Scheme A'!$1:$6</definedName>
    <definedName name="_xlnm.Print_Titles" localSheetId="4">'CRAC Units - Scheme B'!$1:$6</definedName>
    <definedName name="_xlnm.Print_Titles" localSheetId="6">'CRAC Units - Scheme C'!$1:$6</definedName>
    <definedName name="_xlnm.Print_Titles" localSheetId="3">'DST - Scheme A'!$13:$14</definedName>
    <definedName name="_xlnm.Print_Titles" localSheetId="5">'DST - Scheme B'!$13:$14</definedName>
    <definedName name="_xlnm.Print_Titles" localSheetId="7">'DST - Scheme C'!$13:$14</definedName>
    <definedName name="_xlnm.Print_Titles" localSheetId="0">'Summary Page'!$1:$6</definedName>
    <definedName name="Profit">#REF!</definedName>
    <definedName name="Project">#REF!</definedName>
    <definedName name="ProjectName">#REF!</definedName>
    <definedName name="ProjectNo">#REF!</definedName>
    <definedName name="Qty">#REF!</definedName>
    <definedName name="Ref_Piping_Mat">#REF!</definedName>
    <definedName name="Rev">#REF!</definedName>
    <definedName name="RevisionNo">#REF!</definedName>
    <definedName name="RH_smoke">#REF!</definedName>
    <definedName name="settle">#REF!</definedName>
    <definedName name="SettleDisc">#REF!</definedName>
    <definedName name="Settlement">#REF!</definedName>
    <definedName name="Sonic25">#REF!</definedName>
    <definedName name="Sonic50">#REF!</definedName>
    <definedName name="SontaySensors">#REF!</definedName>
    <definedName name="Station_Ventilation">#REF!</definedName>
    <definedName name="Sund">#REF!</definedName>
    <definedName name="Sundries">#REF!</definedName>
    <definedName name="Sundries_Piping">#REF!</definedName>
    <definedName name="Supplier">#REF!</definedName>
    <definedName name="system">#REF!</definedName>
    <definedName name="trade">#REF!</definedName>
    <definedName name="Trade_discount">#REF!</definedName>
    <definedName name="TradeDisc">#REF!</definedName>
    <definedName name="UP_LH_ACFA">#REF!</definedName>
    <definedName name="UP_LH_EA">#REF!</definedName>
    <definedName name="UP_LH_FA">#REF!</definedName>
    <definedName name="UP_LH_MVFA">#REF!</definedName>
    <definedName name="UP_RH_ACFA">#REF!</definedName>
    <definedName name="UP_RH_EA">#REF!</definedName>
    <definedName name="UP_RH_FA">#REF!</definedName>
    <definedName name="UP_RH_MVFA">#REF!</definedName>
    <definedName name="UPS">#REF!</definedName>
    <definedName name="wrn.PENDENCIAS." hidden="1">{#N/A,#N/A,FALSE,"GERAL";#N/A,#N/A,FALSE,"012-96";#N/A,#N/A,FALSE,"018-96";#N/A,#N/A,FALSE,"027-96";#N/A,#N/A,FALSE,"059-96";#N/A,#N/A,FALSE,"076-96";#N/A,#N/A,FALSE,"019-97";#N/A,#N/A,FALSE,"021-97";#N/A,#N/A,FALSE,"022-97";#N/A,#N/A,FALSE,"028-97"}</definedName>
    <definedName name="wrn.Print._.Output." hidden="1">{#N/A,#N/A,FALSE,"OUTPUT SHEET "}</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7" i="13" l="1"/>
  <c r="F97" i="12"/>
  <c r="F97" i="6"/>
  <c r="F49" i="13"/>
  <c r="F46" i="13"/>
  <c r="F46" i="12"/>
  <c r="F46" i="6"/>
  <c r="F103" i="13"/>
  <c r="F103" i="12"/>
  <c r="F21" i="13"/>
  <c r="F20" i="13"/>
  <c r="F21" i="12"/>
  <c r="F20" i="12"/>
  <c r="F21" i="6"/>
  <c r="F20" i="6"/>
  <c r="F107" i="13"/>
  <c r="F108" i="13"/>
  <c r="F106" i="13"/>
  <c r="F106" i="12"/>
  <c r="F107" i="12"/>
  <c r="F108" i="12"/>
  <c r="F106" i="6"/>
  <c r="F107" i="6"/>
  <c r="F108" i="6"/>
  <c r="F130" i="13"/>
  <c r="F129" i="13"/>
  <c r="F128" i="13"/>
  <c r="F127" i="13"/>
  <c r="F126" i="13"/>
  <c r="F125" i="13"/>
  <c r="F124" i="13"/>
  <c r="F123" i="13"/>
  <c r="F117" i="13"/>
  <c r="F118" i="13" s="1"/>
  <c r="F111" i="13"/>
  <c r="F110" i="13"/>
  <c r="F109" i="13"/>
  <c r="F105" i="13"/>
  <c r="F104" i="13"/>
  <c r="F102" i="13"/>
  <c r="F101" i="13"/>
  <c r="F100" i="13"/>
  <c r="F86" i="13"/>
  <c r="F85" i="13"/>
  <c r="F84" i="13"/>
  <c r="F83" i="13"/>
  <c r="F79" i="13"/>
  <c r="F78" i="13"/>
  <c r="F77" i="13"/>
  <c r="F76" i="13"/>
  <c r="F75" i="13"/>
  <c r="F74" i="13"/>
  <c r="F73" i="13"/>
  <c r="F72" i="13"/>
  <c r="F71" i="13"/>
  <c r="F70" i="13"/>
  <c r="F66" i="13"/>
  <c r="F65" i="13"/>
  <c r="F64" i="13"/>
  <c r="F63" i="13"/>
  <c r="F62" i="13"/>
  <c r="F57" i="13"/>
  <c r="F56" i="13"/>
  <c r="F55" i="13"/>
  <c r="F54" i="13"/>
  <c r="F53" i="13"/>
  <c r="F52" i="13"/>
  <c r="F48" i="13"/>
  <c r="F47" i="13"/>
  <c r="F45" i="13"/>
  <c r="F44" i="13"/>
  <c r="F43" i="13"/>
  <c r="F42" i="13"/>
  <c r="F41" i="13"/>
  <c r="F40" i="13"/>
  <c r="F39" i="13"/>
  <c r="F38" i="13"/>
  <c r="F37" i="13"/>
  <c r="F33" i="13"/>
  <c r="F32" i="13"/>
  <c r="F31" i="13"/>
  <c r="F30" i="13"/>
  <c r="F29" i="13"/>
  <c r="F28" i="13"/>
  <c r="F27" i="13"/>
  <c r="F23" i="13"/>
  <c r="F22" i="13"/>
  <c r="F19" i="13"/>
  <c r="F18" i="13"/>
  <c r="F17" i="13"/>
  <c r="F16" i="13"/>
  <c r="F15" i="13"/>
  <c r="F14" i="13"/>
  <c r="F13" i="13"/>
  <c r="F12" i="13"/>
  <c r="F11" i="13"/>
  <c r="B3" i="13"/>
  <c r="B2" i="13"/>
  <c r="B1" i="13"/>
  <c r="F130" i="12"/>
  <c r="F129" i="12"/>
  <c r="F128" i="12"/>
  <c r="F127" i="12"/>
  <c r="F126" i="12"/>
  <c r="F125" i="12"/>
  <c r="F124" i="12"/>
  <c r="F123" i="12"/>
  <c r="F117" i="12"/>
  <c r="F118" i="12" s="1"/>
  <c r="F111" i="12"/>
  <c r="F110" i="12"/>
  <c r="F109" i="12"/>
  <c r="F105" i="12"/>
  <c r="F104" i="12"/>
  <c r="F102" i="12"/>
  <c r="F101" i="12"/>
  <c r="F100" i="12"/>
  <c r="F86" i="12"/>
  <c r="F85" i="12"/>
  <c r="F84" i="12"/>
  <c r="F83" i="12"/>
  <c r="F79" i="12"/>
  <c r="F78" i="12"/>
  <c r="F77" i="12"/>
  <c r="F76" i="12"/>
  <c r="F75" i="12"/>
  <c r="F74" i="12"/>
  <c r="F73" i="12"/>
  <c r="F72" i="12"/>
  <c r="F71" i="12"/>
  <c r="F70" i="12"/>
  <c r="F66" i="12"/>
  <c r="F65" i="12"/>
  <c r="F64" i="12"/>
  <c r="F63" i="12"/>
  <c r="F62" i="12"/>
  <c r="F57" i="12"/>
  <c r="F56" i="12"/>
  <c r="F55" i="12"/>
  <c r="F54" i="12"/>
  <c r="F53" i="12"/>
  <c r="F52" i="12"/>
  <c r="F48" i="12"/>
  <c r="F47" i="12"/>
  <c r="F45" i="12"/>
  <c r="F44" i="12"/>
  <c r="F43" i="12"/>
  <c r="F42" i="12"/>
  <c r="F41" i="12"/>
  <c r="F40" i="12"/>
  <c r="F39" i="12"/>
  <c r="F38" i="12"/>
  <c r="F37" i="12"/>
  <c r="F33" i="12"/>
  <c r="F32" i="12"/>
  <c r="F31" i="12"/>
  <c r="F30" i="12"/>
  <c r="F29" i="12"/>
  <c r="F28" i="12"/>
  <c r="F27" i="12"/>
  <c r="F23" i="12"/>
  <c r="F22" i="12"/>
  <c r="F19" i="12"/>
  <c r="F18" i="12"/>
  <c r="F17" i="12"/>
  <c r="F16" i="12"/>
  <c r="F15" i="12"/>
  <c r="F14" i="12"/>
  <c r="F13" i="12"/>
  <c r="F12" i="12"/>
  <c r="F11" i="12"/>
  <c r="B3" i="12"/>
  <c r="B2" i="12"/>
  <c r="B1" i="12"/>
  <c r="F84" i="6"/>
  <c r="F52" i="6"/>
  <c r="F87" i="13" l="1"/>
  <c r="F58" i="13"/>
  <c r="F131" i="13"/>
  <c r="F34" i="12"/>
  <c r="F24" i="12"/>
  <c r="F58" i="12"/>
  <c r="F87" i="12"/>
  <c r="F24" i="13"/>
  <c r="F80" i="13"/>
  <c r="F34" i="13"/>
  <c r="F67" i="13"/>
  <c r="F131" i="12"/>
  <c r="F67" i="12"/>
  <c r="F49" i="12"/>
  <c r="F80" i="12"/>
  <c r="F112" i="12"/>
  <c r="F112" i="13"/>
  <c r="F133" i="13" l="1"/>
  <c r="C13" i="1" s="1"/>
  <c r="F133" i="12"/>
  <c r="C12" i="1" s="1"/>
  <c r="F73" i="6"/>
  <c r="F44" i="6"/>
  <c r="D206" i="11"/>
  <c r="D58" i="11"/>
  <c r="D28" i="11"/>
  <c r="D29" i="11" s="1"/>
  <c r="D206" i="10"/>
  <c r="D58" i="10"/>
  <c r="D28" i="10"/>
  <c r="D29" i="10" s="1"/>
  <c r="D206" i="9"/>
  <c r="D58" i="9"/>
  <c r="D28" i="9"/>
  <c r="D29" i="9" s="1"/>
  <c r="D69" i="11" l="1"/>
  <c r="D191" i="11" s="1"/>
  <c r="D205" i="11"/>
  <c r="D207" i="11" s="1"/>
  <c r="D192" i="11"/>
  <c r="D193" i="11" s="1"/>
  <c r="D198" i="11" s="1"/>
  <c r="D260" i="11" s="1"/>
  <c r="D205" i="10"/>
  <c r="D207" i="10" s="1"/>
  <c r="D192" i="10"/>
  <c r="D69" i="10"/>
  <c r="D191" i="10" s="1"/>
  <c r="D205" i="9"/>
  <c r="D207" i="9" s="1"/>
  <c r="D192" i="9"/>
  <c r="D69" i="9"/>
  <c r="D191" i="9" s="1"/>
  <c r="D215" i="11" l="1"/>
  <c r="D261" i="11" s="1"/>
  <c r="D208" i="11"/>
  <c r="D193" i="10"/>
  <c r="D198" i="10" s="1"/>
  <c r="D260" i="10" s="1"/>
  <c r="D215" i="10"/>
  <c r="D261" i="10" s="1"/>
  <c r="D208" i="10"/>
  <c r="D193" i="9"/>
  <c r="D198" i="9" s="1"/>
  <c r="D260" i="9" s="1"/>
  <c r="D215" i="9"/>
  <c r="D261" i="9" s="1"/>
  <c r="D208" i="9"/>
  <c r="B3" i="6" l="1"/>
  <c r="B5" i="2" l="1"/>
  <c r="B4" i="2"/>
  <c r="B3" i="2"/>
  <c r="B2" i="2"/>
  <c r="B1" i="2"/>
  <c r="F130" i="6"/>
  <c r="F129" i="6"/>
  <c r="F128" i="6"/>
  <c r="F127" i="6"/>
  <c r="F126" i="6"/>
  <c r="F125" i="6"/>
  <c r="F124" i="6"/>
  <c r="F123" i="6"/>
  <c r="F117" i="6"/>
  <c r="F111" i="6"/>
  <c r="F110" i="6"/>
  <c r="F109" i="6"/>
  <c r="F105" i="6"/>
  <c r="F104" i="6"/>
  <c r="F102" i="6"/>
  <c r="F101" i="6"/>
  <c r="F100" i="6"/>
  <c r="F86" i="6"/>
  <c r="F85" i="6"/>
  <c r="F83" i="6"/>
  <c r="F79" i="6"/>
  <c r="F78" i="6"/>
  <c r="F77" i="6"/>
  <c r="F76" i="6"/>
  <c r="F75" i="6"/>
  <c r="F74" i="6"/>
  <c r="F72" i="6"/>
  <c r="F71" i="6"/>
  <c r="F70" i="6"/>
  <c r="F66" i="6"/>
  <c r="F65" i="6"/>
  <c r="F64" i="6"/>
  <c r="F63" i="6"/>
  <c r="F62" i="6"/>
  <c r="F57" i="6"/>
  <c r="F56" i="6"/>
  <c r="F55" i="6"/>
  <c r="F54" i="6"/>
  <c r="F53" i="6"/>
  <c r="F48" i="6"/>
  <c r="F47" i="6"/>
  <c r="F45" i="6"/>
  <c r="F43" i="6"/>
  <c r="F42" i="6"/>
  <c r="F41" i="6"/>
  <c r="F40" i="6"/>
  <c r="F39" i="6"/>
  <c r="F38" i="6"/>
  <c r="F37" i="6"/>
  <c r="F33" i="6"/>
  <c r="F32" i="6"/>
  <c r="F31" i="6"/>
  <c r="F30" i="6"/>
  <c r="F29" i="6"/>
  <c r="F28" i="6"/>
  <c r="F27" i="6"/>
  <c r="F23" i="6"/>
  <c r="F22" i="6"/>
  <c r="F19" i="6"/>
  <c r="F18" i="6"/>
  <c r="F17" i="6"/>
  <c r="F16" i="6"/>
  <c r="F15" i="6"/>
  <c r="F14" i="6"/>
  <c r="F13" i="6"/>
  <c r="F12" i="6"/>
  <c r="F11" i="6"/>
  <c r="B2" i="6"/>
  <c r="B1" i="6"/>
  <c r="F112" i="6" l="1"/>
  <c r="F131" i="6"/>
  <c r="F49" i="6"/>
  <c r="F24" i="6"/>
  <c r="F87" i="6"/>
  <c r="F67" i="6"/>
  <c r="F80" i="6"/>
  <c r="F118" i="6"/>
  <c r="F34" i="6"/>
  <c r="F58" i="6"/>
  <c r="F133" i="6" l="1"/>
  <c r="C11" i="1" s="1"/>
  <c r="C16" i="1" l="1"/>
  <c r="C18" i="1" s="1"/>
  <c r="C19" i="1" s="1"/>
</calcChain>
</file>

<file path=xl/sharedStrings.xml><?xml version="1.0" encoding="utf-8"?>
<sst xmlns="http://schemas.openxmlformats.org/spreadsheetml/2006/main" count="3316" uniqueCount="679">
  <si>
    <t>Project:</t>
  </si>
  <si>
    <t>WITS - SMH DATA CENTRE</t>
  </si>
  <si>
    <t>Project No:</t>
  </si>
  <si>
    <t>1005297-24</t>
  </si>
  <si>
    <t>Date:</t>
  </si>
  <si>
    <t>Bill:</t>
  </si>
  <si>
    <t>MASTER SUMMARY</t>
  </si>
  <si>
    <t>Rev:</t>
  </si>
  <si>
    <t>ITEM</t>
  </si>
  <si>
    <t>DESCRIPTION</t>
  </si>
  <si>
    <t>AMOUNT</t>
  </si>
  <si>
    <t>MASTER SUMMARY OF TENDER</t>
  </si>
  <si>
    <t>UNIT</t>
  </si>
  <si>
    <t>QTY</t>
  </si>
  <si>
    <t>RATE</t>
  </si>
  <si>
    <r>
      <rPr>
        <b/>
        <u/>
        <sz val="10"/>
        <rFont val="Arial"/>
        <family val="2"/>
      </rPr>
      <t>PRELIMINARIES AND GENERAL AS PER THE</t>
    </r>
    <r>
      <rPr>
        <b/>
        <sz val="10"/>
        <color theme="1"/>
        <rFont val="Arial"/>
        <family val="2"/>
      </rPr>
      <t>CONDITIONS OF THE CONTRACT</t>
    </r>
  </si>
  <si>
    <r>
      <rPr>
        <sz val="10"/>
        <rFont val="Arial"/>
        <family val="2"/>
      </rPr>
      <t>The Framework Schedule of rates is applicable to all Model</t>
    </r>
  </si>
  <si>
    <r>
      <rPr>
        <sz val="10"/>
        <rFont val="Arial"/>
        <family val="2"/>
      </rPr>
      <t>Projects and Package Orders.</t>
    </r>
  </si>
  <si>
    <r>
      <rPr>
        <b/>
        <u/>
        <sz val="10"/>
        <rFont val="Arial"/>
        <family val="2"/>
      </rPr>
      <t>FIXED</t>
    </r>
    <r>
      <rPr>
        <u/>
        <sz val="10"/>
        <rFont val="Arial"/>
        <family val="2"/>
      </rPr>
      <t> </t>
    </r>
    <r>
      <rPr>
        <b/>
        <u/>
        <sz val="10"/>
        <rFont val="Arial"/>
        <family val="2"/>
      </rPr>
      <t>PRELIMINARIES</t>
    </r>
  </si>
  <si>
    <r>
      <rPr>
        <u/>
        <sz val="10"/>
        <rFont val="Arial"/>
        <family val="2"/>
      </rPr>
      <t>Health and safety</t>
    </r>
  </si>
  <si>
    <r>
      <rPr>
        <sz val="10"/>
        <rFont val="Arial"/>
        <family val="2"/>
      </rPr>
      <t>Plan, file and basic Mandatories (refer to Annexure 5)</t>
    </r>
  </si>
  <si>
    <t>Item</t>
  </si>
  <si>
    <r>
      <rPr>
        <u/>
        <sz val="10"/>
        <rFont val="Arial"/>
        <family val="2"/>
      </rPr>
      <t>Non-standard scaffolding</t>
    </r>
  </si>
  <si>
    <r>
      <rPr>
        <sz val="10"/>
        <rFont val="Arial"/>
        <family val="2"/>
      </rPr>
      <t>Note: Scaffolding for builderswork excluded and to be priced</t>
    </r>
  </si>
  <si>
    <r>
      <rPr>
        <sz val="10"/>
        <rFont val="Arial"/>
        <family val="2"/>
      </rPr>
      <t>during construction</t>
    </r>
  </si>
  <si>
    <r>
      <rPr>
        <sz val="10"/>
        <rFont val="Arial"/>
        <family val="2"/>
      </rPr>
      <t>Scaffolding at shaft 1.5m wide x approximately 18.5m high</t>
    </r>
  </si>
  <si>
    <r>
      <rPr>
        <u/>
        <sz val="10"/>
        <rFont val="Arial"/>
        <family val="2"/>
      </rPr>
      <t>Maintenance and guarantee</t>
    </r>
  </si>
  <si>
    <r>
      <rPr>
        <sz val="10"/>
        <rFont val="Arial"/>
        <family val="2"/>
      </rPr>
      <t>One year's maintenance and guarantee</t>
    </r>
  </si>
  <si>
    <r>
      <rPr>
        <u/>
        <sz val="10"/>
        <rFont val="Arial"/>
        <family val="2"/>
      </rPr>
      <t>Additional Fixed Preliminaries items</t>
    </r>
  </si>
  <si>
    <r>
      <rPr>
        <sz val="10"/>
        <rFont val="Arial"/>
        <family val="2"/>
      </rPr>
      <t>Items which are not covered in the items above or in the Bill of</t>
    </r>
  </si>
  <si>
    <r>
      <rPr>
        <sz val="10"/>
        <rFont val="Arial"/>
        <family val="2"/>
      </rPr>
      <t>Quantities and falls within the Preliminaries and General</t>
    </r>
  </si>
  <si>
    <r>
      <rPr>
        <sz val="10"/>
        <rFont val="Arial"/>
        <family val="2"/>
      </rPr>
      <t>definition as per the Scope, Annexure 2 (list to be provided with</t>
    </r>
  </si>
  <si>
    <r>
      <rPr>
        <sz val="10"/>
        <rFont val="Arial"/>
        <family val="2"/>
      </rPr>
      <t>the tender)</t>
    </r>
  </si>
  <si>
    <r>
      <rPr>
        <b/>
        <u/>
        <sz val="10"/>
        <rFont val="Arial"/>
        <family val="2"/>
      </rPr>
      <t>MONTHLY</t>
    </r>
    <r>
      <rPr>
        <u/>
        <sz val="10"/>
        <rFont val="Arial"/>
        <family val="2"/>
      </rPr>
      <t> </t>
    </r>
    <r>
      <rPr>
        <b/>
        <u/>
        <sz val="10"/>
        <rFont val="Arial"/>
        <family val="2"/>
      </rPr>
      <t>PRELIMINARIES</t>
    </r>
  </si>
  <si>
    <r>
      <rPr>
        <u/>
        <sz val="10"/>
        <rFont val="Arial"/>
        <family val="2"/>
      </rPr>
      <t>Health and safety compliance including Part-time Health and</t>
    </r>
  </si>
  <si>
    <r>
      <rPr>
        <u/>
        <sz val="10"/>
        <rFont val="Arial"/>
        <family val="2"/>
      </rPr>
      <t>Safety Officer (cost per month)</t>
    </r>
  </si>
  <si>
    <r>
      <rPr>
        <sz val="10"/>
        <rFont val="Arial"/>
        <family val="2"/>
      </rPr>
      <t>Note: Tenderers to only price applicable item for the Model</t>
    </r>
  </si>
  <si>
    <t>project.</t>
  </si>
  <si>
    <r>
      <rPr>
        <sz val="10"/>
        <rFont val="Arial"/>
        <family val="2"/>
      </rPr>
      <t>Cost per month where Total of the Prices is R 0 to R 2 million</t>
    </r>
  </si>
  <si>
    <r>
      <rPr>
        <sz val="10"/>
        <rFont val="Arial"/>
        <family val="2"/>
      </rPr>
      <t>ONLY WHEN high-risk factors are applicable</t>
    </r>
  </si>
  <si>
    <t>Mnth</t>
  </si>
  <si>
    <r>
      <rPr>
        <sz val="10"/>
        <rFont val="Arial"/>
        <family val="2"/>
      </rPr>
      <t>Cost per month where Total of the Prices is R 2 million to R 5</t>
    </r>
  </si>
  <si>
    <t>million</t>
  </si>
  <si>
    <r>
      <rPr>
        <sz val="10"/>
        <rFont val="Arial"/>
        <family val="2"/>
      </rPr>
      <t>Cost per month where Total of the Prices is R 5 million to R 20</t>
    </r>
  </si>
  <si>
    <r>
      <rPr>
        <u/>
        <sz val="10"/>
        <rFont val="Arial"/>
        <family val="2"/>
      </rPr>
      <t>Additional Monthly Preliminaries items</t>
    </r>
  </si>
  <si>
    <r>
      <rPr>
        <b/>
        <u/>
        <sz val="10"/>
        <rFont val="Arial"/>
        <family val="2"/>
      </rPr>
      <t>EQUIPMENT</t>
    </r>
  </si>
  <si>
    <r>
      <rPr>
        <u/>
        <sz val="10"/>
        <rFont val="Arial"/>
        <family val="2"/>
      </rPr>
      <t>Site enclosure, hoarding, temporary screens, etc.</t>
    </r>
  </si>
  <si>
    <r>
      <rPr>
        <sz val="10"/>
        <rFont val="Arial"/>
        <family val="2"/>
      </rPr>
      <t>1.80m High galvanised diamond mesh fence tied to and</t>
    </r>
  </si>
  <si>
    <r>
      <rPr>
        <sz val="10"/>
        <rFont val="Arial"/>
        <family val="2"/>
      </rPr>
      <t>including galvanised posts, stays, etc. fixed in ground and</t>
    </r>
  </si>
  <si>
    <r>
      <rPr>
        <sz val="10"/>
        <rFont val="Arial"/>
        <family val="2"/>
      </rPr>
      <t>covered with 50% green shade cloth</t>
    </r>
  </si>
  <si>
    <t>m</t>
  </si>
  <si>
    <r>
      <rPr>
        <sz val="10"/>
        <rFont val="Arial"/>
        <family val="2"/>
      </rPr>
      <t>900 x 1 800mm High single gate to suit fencing and covered</t>
    </r>
  </si>
  <si>
    <r>
      <rPr>
        <sz val="10"/>
        <rFont val="Arial"/>
        <family val="2"/>
      </rPr>
      <t>with galvanised wire mesh and 50% shade cloth, including</t>
    </r>
  </si>
  <si>
    <r>
      <rPr>
        <sz val="10"/>
        <rFont val="Arial"/>
        <family val="2"/>
      </rPr>
      <t>hinges, heavy duty lockable barrel bolt and 51mm "Union 3122"</t>
    </r>
  </si>
  <si>
    <t>padlock</t>
  </si>
  <si>
    <t>No</t>
  </si>
  <si>
    <r>
      <rPr>
        <sz val="10"/>
        <rFont val="Arial"/>
        <family val="2"/>
      </rPr>
      <t>6 000 x 1 800mm High double leaf gate covered with</t>
    </r>
  </si>
  <si>
    <r>
      <rPr>
        <sz val="10"/>
        <rFont val="Arial"/>
        <family val="2"/>
      </rPr>
      <t>galvanised wire mesh and 50% shade cloth, including hinges,</t>
    </r>
  </si>
  <si>
    <r>
      <rPr>
        <sz val="10"/>
        <rFont val="Arial"/>
        <family val="2"/>
      </rPr>
      <t>heavy duty lockable barrel bolt and 51mm "Union 3122"</t>
    </r>
  </si>
  <si>
    <r>
      <rPr>
        <sz val="10"/>
        <rFont val="Arial"/>
        <family val="2"/>
      </rPr>
      <t>Rate only</t>
    </r>
  </si>
  <si>
    <r>
      <rPr>
        <sz val="10"/>
        <rFont val="Arial"/>
        <family val="2"/>
      </rPr>
      <t>Drywall barricade 2.7m high of galvanised steel channel section</t>
    </r>
  </si>
  <si>
    <r>
      <rPr>
        <sz val="10"/>
        <rFont val="Arial"/>
        <family val="2"/>
      </rPr>
      <t>rails and studs covered on one side with 12,5mm gypsum</t>
    </r>
  </si>
  <si>
    <r>
      <rPr>
        <sz val="10"/>
        <rFont val="Arial"/>
        <family val="2"/>
      </rPr>
      <t>plasterboard and finished with two coats interior quality PVA</t>
    </r>
  </si>
  <si>
    <r>
      <rPr>
        <sz val="10"/>
        <rFont val="Arial"/>
        <family val="2"/>
      </rPr>
      <t>emulsion paint, including corners, ends, etc.</t>
    </r>
  </si>
  <si>
    <r>
      <rPr>
        <sz val="10"/>
        <rFont val="Arial"/>
        <family val="2"/>
      </rPr>
      <t>Extra over preceding item for hollow core single door 813 x</t>
    </r>
  </si>
  <si>
    <r>
      <rPr>
        <sz val="10"/>
        <rFont val="Arial"/>
        <family val="2"/>
      </rPr>
      <t>2032mm high, including steel frame, two-lever mortice lock,</t>
    </r>
  </si>
  <si>
    <r>
      <rPr>
        <sz val="10"/>
        <rFont val="Arial"/>
        <family val="2"/>
      </rPr>
      <t>primer and two coats paint</t>
    </r>
  </si>
  <si>
    <r>
      <rPr>
        <u/>
        <sz val="10"/>
        <rFont val="Arial"/>
        <family val="2"/>
      </rPr>
      <t>Additional Equipment Preliminaries items</t>
    </r>
  </si>
  <si>
    <t>2</t>
  </si>
  <si>
    <t>DX CRAC UNITS - SUPPLY, INSTALL, TEST &amp; COMMISSION</t>
  </si>
  <si>
    <t>New direct-expansion CRAC units, supplied, tested and installed in position in accordance with the Technical Data Sheet and Specification attached to this tender package. Including refrigerant piping, all necessary trunking, electrical connections, control wiring, hard-wired remote controllers, labelling, hail-guards, unit-strut brackets and all mounting accessories. All figures to be derated by the contractor for site conditions (1750 masl, ambient per specification). INDOOR UNITS per specification including: unit-mounted controllers c/w wiring, filters and filter frames, condensate drain pumps (if required), connection to electrical isolator within 1 m of equipment (provided adjacent, by others), and all required accessories. OUTDOOR UNITS per specification including: galvanised/anti-corrosion wall mounts, brackets, fasteners, vibration pads, controller box, connection to electrical isolator within 1 m, expansion valves, piping, adapters and all items required for a complete installation capable of the design intent.</t>
  </si>
  <si>
    <t>2.1</t>
  </si>
  <si>
    <t>INDOOR CRAC UNITS - Supply &amp; Install</t>
  </si>
  <si>
    <t>2.1.1</t>
  </si>
  <si>
    <t>CRAC indoor units - SMH-CRAC-06, SMH-CRAC-07, SMH-CRAC-08. Total net cooling capacity = 63 kW, sensible 58.6 kW (derated for 1 750 masl); Stulz ASD 672 A or approved equivalent. Complete with factory-fitted E²-controller, EC fans, EEV, dual A/B power feeds and ATS as per TDS. Confirm unit model against TDS before tender issue.</t>
  </si>
  <si>
    <t>no</t>
  </si>
  <si>
    <t>2.1.2</t>
  </si>
  <si>
    <t>Anti-vibration mounts (AVM) / TICO pads - suitably selected for unit operating weight</t>
  </si>
  <si>
    <t>2.1.3</t>
  </si>
  <si>
    <t>Base frame / floor stand, 400 mm high, powder-coated steel, suitable for raised floor installation</t>
  </si>
  <si>
    <t>2.1.4</t>
  </si>
  <si>
    <t>Filter sets per unit - one set for commissioning PLUS one additional set installed at handover (total 6 sets)</t>
  </si>
  <si>
    <t>set</t>
  </si>
  <si>
    <t>2.1.5</t>
  </si>
  <si>
    <t>Refrigerant leak detection sensor (onboard or remote rope-type per TDS)</t>
  </si>
  <si>
    <t>2.1.6</t>
  </si>
  <si>
    <t>2.1.7</t>
  </si>
  <si>
    <t>Unit-mounted HMI controller c/w wiring, terminations and configuration</t>
  </si>
  <si>
    <t>2.1.8</t>
  </si>
  <si>
    <t>Equipment labelling - engraved Traffolyte labels, asset tags, schematic identification</t>
  </si>
  <si>
    <t>2.1.9</t>
  </si>
  <si>
    <t>Drip tray under unit footprint (secondary containment) - optional</t>
  </si>
  <si>
    <t>2.1.10</t>
  </si>
  <si>
    <t>Additional item necessary for completion - contractor to describe</t>
  </si>
  <si>
    <t>2.1.11</t>
  </si>
  <si>
    <t>Sum</t>
  </si>
  <si>
    <t>Subtotal 2.1 - Indoor Units</t>
  </si>
  <si>
    <t>Subtotal</t>
  </si>
  <si>
    <t>2.2</t>
  </si>
  <si>
    <t>OUTDOOR CONDENSER UNITS - Supply &amp; Install</t>
  </si>
  <si>
    <t>2.2.1</t>
  </si>
  <si>
    <t>2.2.2</t>
  </si>
  <si>
    <t>2.2.3</t>
  </si>
  <si>
    <t>Hail guards (galvanised steel mesh) fitted to condenser coil face</t>
  </si>
  <si>
    <t>2.2.4</t>
  </si>
  <si>
    <t>2.2.5</t>
  </si>
  <si>
    <t>Plinth / housekeeping pad for outdoor unit base (concrete, 100 mm above FFL)</t>
  </si>
  <si>
    <t>2.2.7</t>
  </si>
  <si>
    <t>Subtotal 2.2 - Outdoor Units</t>
  </si>
  <si>
    <t>2.3</t>
  </si>
  <si>
    <t>REFRIGERANT PIPING SYSTEM</t>
  </si>
  <si>
    <t>2.3.1</t>
  </si>
  <si>
    <t>2.3.2</t>
  </si>
  <si>
    <t>2.3.3</t>
  </si>
  <si>
    <t>2.3.4</t>
  </si>
  <si>
    <t>Fire-stopping at fire-rated penetrations (intumescent sealant + certificate)</t>
  </si>
  <si>
    <t>2.3.5</t>
  </si>
  <si>
    <t>Service / isolation valves on refrigerant lines (per circuit)</t>
  </si>
  <si>
    <t>2.3.6</t>
  </si>
  <si>
    <t>2.3.7</t>
  </si>
  <si>
    <t>Filter drier (one per circuit)</t>
  </si>
  <si>
    <t>2.3.8</t>
  </si>
  <si>
    <t>Sight glass with moisture indicator (one per circuit)</t>
  </si>
  <si>
    <t>2.3.9</t>
  </si>
  <si>
    <t>Oil trap / U-bend for long vertical runs (where applicable)</t>
  </si>
  <si>
    <t>2.3.10</t>
  </si>
  <si>
    <t>kg</t>
  </si>
  <si>
    <t>-</t>
  </si>
  <si>
    <t>2.3.11</t>
  </si>
  <si>
    <t>Nitrogen pressure test (≥40 bar holding for 24 hr) - certificate per circuit</t>
  </si>
  <si>
    <t>Vacuum / dehydration to &lt;500 microns including standing test</t>
  </si>
  <si>
    <t>Pipe identification labels and flow-direction arrows</t>
  </si>
  <si>
    <t>Subtotal 2.3 - Refrigerant Piping</t>
  </si>
  <si>
    <t>2.4</t>
  </si>
  <si>
    <t>CONDENSATE DRAINAGE SYSTEM</t>
  </si>
  <si>
    <t>2.4.1</t>
  </si>
  <si>
    <t>2.4.2</t>
  </si>
  <si>
    <t>2.4.3</t>
  </si>
  <si>
    <t>2.4.4</t>
  </si>
  <si>
    <t>2.4.5</t>
  </si>
  <si>
    <t>Pipe supports, brackets and clips for condensate piping</t>
  </si>
  <si>
    <t>2.4.6</t>
  </si>
  <si>
    <t>Subtotal 2.4 - Condensate Drainage</t>
  </si>
  <si>
    <t>2.5</t>
  </si>
  <si>
    <t>ELECTRICAL INSTALLATION</t>
  </si>
  <si>
    <t>2.5.1</t>
  </si>
  <si>
    <t>2.5.2</t>
  </si>
  <si>
    <t>Electrical cable reticulation - Outdoor Unit (from isolator to condenser) c/w cable tray</t>
  </si>
  <si>
    <t>2.5.3</t>
  </si>
  <si>
    <t>2.5.4</t>
  </si>
  <si>
    <t>2.5.5</t>
  </si>
  <si>
    <t>Dual Power Source Selector (ATS) - fitted on to indoor unit</t>
  </si>
  <si>
    <t>Subtotal 2.5 - Electrical</t>
  </si>
  <si>
    <t>2.6</t>
  </si>
  <si>
    <t>CONTROLS, INSTRUMENTATION &amp; BMS INTEGRATION</t>
  </si>
  <si>
    <t>2.6.1</t>
  </si>
  <si>
    <t>BACnet IP interface card per unit - as specified</t>
  </si>
  <si>
    <t>2.6.2</t>
  </si>
  <si>
    <t>Unit-to-unit interlink cabling for master/slave supervisory operation (per manufacturer)</t>
  </si>
  <si>
    <t>2.6.3</t>
  </si>
  <si>
    <t>2.6.4</t>
  </si>
  <si>
    <t>2.6.5</t>
  </si>
  <si>
    <t>2.6.6</t>
  </si>
  <si>
    <t>Network cabling - Cat 6, terminated and tested (BMS / HMI / interlinks)</t>
  </si>
  <si>
    <t>2.6.7</t>
  </si>
  <si>
    <t>BACnet points list verification &amp; integration testing with site BMS</t>
  </si>
  <si>
    <t>2.6.8</t>
  </si>
  <si>
    <t>BMS graphics development and integration on site head-end (3 units)</t>
  </si>
  <si>
    <t>2.6.9</t>
  </si>
  <si>
    <t>Controls commissioning, sensor calibration, alarm verification, set-point handover</t>
  </si>
  <si>
    <t>2.6.10</t>
  </si>
  <si>
    <t>Subtotal 2.6 - Controls &amp; BMS</t>
  </si>
  <si>
    <t>BMS - EXISTING CRAC UNIT INTEGRATION &amp; REMOTE MONITORING PLATFORM</t>
  </si>
  <si>
    <t>Survey and audit of all EXISTING CRAC units on site - establish control protocol per unit (BACnet IP/MSTP, Modbus RTU/TCP, LON, proprietary or other), document firmware version, available I/O points, and interface requirements. Submit audit report for consultant approval before proceeding with integration.</t>
  </si>
  <si>
    <t>BMS points list compilation for existing units - minimum points: supply air temp, return air temp, setpoint, compressor status, fan speed, alarm summary, power consumption (if available). Submit to consultant for approval prior to integration.</t>
  </si>
  <si>
    <t>2.7</t>
  </si>
  <si>
    <t>BUILDERS WORK &amp; CIVILS</t>
  </si>
  <si>
    <t>2.7.1</t>
  </si>
  <si>
    <t>2.7.2</t>
  </si>
  <si>
    <t>Making good of penetrations, plastering and finishing to existing standard</t>
  </si>
  <si>
    <t>2.7.3</t>
  </si>
  <si>
    <t>Concrete plinths / housekeeping pads for outdoor units (200 mm thick, reinforced)</t>
  </si>
  <si>
    <t>2.7.4</t>
  </si>
  <si>
    <t>Air rebalancing of cold-aisle floor grilles after CRAC installation</t>
  </si>
  <si>
    <t>2.9</t>
  </si>
  <si>
    <t>TESTING &amp; COMMISSIONING</t>
  </si>
  <si>
    <t>2.9.1</t>
  </si>
  <si>
    <t>Refrigerant pressure test certificate per circuit (nitrogen) - referenced on the specifications attached on tender pack</t>
  </si>
  <si>
    <t>2.9.2</t>
  </si>
  <si>
    <t>Performance testing - measured capacity, EER, SFP - referenced on the specifications attached on tender pack</t>
  </si>
  <si>
    <t>2.9.3</t>
  </si>
  <si>
    <t>Air balance testing - supply / return airflows, velocity over coil &lt;2.5 m/s</t>
  </si>
  <si>
    <t>2.9.4</t>
  </si>
  <si>
    <t>Noise level testing - Lp @ 2 m measurement - referenced on the specifications attached on tender pack</t>
  </si>
  <si>
    <t>2.9.5</t>
  </si>
  <si>
    <t>2.9.7</t>
  </si>
  <si>
    <t>Subtotal 2.9 - Testing &amp; Commissioning</t>
  </si>
  <si>
    <t>2.11</t>
  </si>
  <si>
    <t>SPARES &amp; RECOMMENDED CONSUMABLES</t>
  </si>
  <si>
    <t>2.11.1</t>
  </si>
  <si>
    <t>2.11.7</t>
  </si>
  <si>
    <t>2.11.8</t>
  </si>
  <si>
    <t>ADDITIONAL ITEMS BY CONTRACTOR</t>
  </si>
  <si>
    <t>Additional items NOT stipulated in this BoQ or the Specification (and vice versa) that are necessary for a complete, fully operational and balanced installation of the DX CRAC system. NOTE: Additional items may NOT be claimed at a later stage by the Contractor unless the design scope changes. Contractor to insert line items below with descriptions, units and quantities for tender clarity.</t>
  </si>
  <si>
    <t>BILL 2 - DX CRAC UNITS</t>
  </si>
  <si>
    <t>SUB-TOTAL</t>
  </si>
  <si>
    <t>Carried forward to Summary Page →</t>
  </si>
  <si>
    <t>2.2.6</t>
  </si>
  <si>
    <t>TOTAL (EXCLUDING VAT)</t>
  </si>
  <si>
    <t xml:space="preserve">DX SPLIT CRAC UNITS - SCHEME A (Stulz) </t>
  </si>
  <si>
    <t>DX SPLIT CRAC UNITS - SCHEME A (Stulz)</t>
  </si>
  <si>
    <t>DX SPLIT CRAC UNITS - SCHEME B (Vertiv)</t>
  </si>
  <si>
    <t>CRAC indoor units - SMH-CRAC-06, SMH-CRAC-07, SMH-CRAC-08. Total net cooling capacity = 63 kW, sensible 58.6 kW (derated for 1 750 masl); Vertiv. Complete with EC fans, EEV, dual A/B power feeds and ATS as per TDS. Confirm unit model against TDS before tender issue.</t>
  </si>
  <si>
    <t>CRAC indoor units - SMH-CRAC-06, SMH-CRAC-07, SMH-CRAC-08. Total net cooling capacity = 63 kW, sensible 58.6 kW (derated for 1 750 masl); Schneider Uniflair. Complete with EC fans, EEV, dual A/B power feeds and ATS as per TDS. Confirm unit model against TDS before tender issue.</t>
  </si>
  <si>
    <t>Condenser units - SMH-CND-06, SMH-CND-07, SMH-CND-08. Matched to indoor units, EC condenser fans, IP65 minimum, derated for 1750 masl ambient</t>
  </si>
  <si>
    <t>DX SPLIT CRAC UNITS - SCHEME C (Schneider)</t>
  </si>
  <si>
    <t>DX SPLIT CRAC UNITS - SCHEME C (Schneider Uniflair)</t>
  </si>
  <si>
    <t>VAT RATE</t>
  </si>
  <si>
    <t>VAT</t>
  </si>
  <si>
    <t>TOTAL (INCLUDING VAT)</t>
  </si>
  <si>
    <t>Preliminaries and General Items</t>
  </si>
  <si>
    <t>INSTRUCTIONS TO VENDOR</t>
  </si>
  <si>
    <t>Failure to complete this TDS will lead to reduced scoring in evaluation. A soft copy can be made available.</t>
  </si>
  <si>
    <t>Stamp or sign document when returning and include soft copy.</t>
  </si>
  <si>
    <t>VS = Vendor specification (vendor to complete).   TBC = To be confirmed by consultant.</t>
  </si>
  <si>
    <t>CD column: Comply (comply in full) or Deviate (do not comply in full or at all — complete Offered cell with actual value).</t>
  </si>
  <si>
    <t>Complete the "CD" and "Offered" columns for every row.</t>
  </si>
  <si>
    <t>Reason for Exception — confirm reason for deviation. Required for values that substantially differ from specified.</t>
  </si>
  <si>
    <t>A/R — Accept/Reject — Consultant acceptance/rejection of deviation or offer. Vendor: leave blank.</t>
  </si>
  <si>
    <t>LEGEND:  Yellow cells = Specified input  |  Orange cells = Vendor to complete  |  Green cells = Calculated values</t>
  </si>
  <si>
    <t>#</t>
  </si>
  <si>
    <t>SPECIFIED</t>
  </si>
  <si>
    <t>OFFERED</t>
  </si>
  <si>
    <t>CD</t>
  </si>
  <si>
    <t>REASON FOR EXCEPTION</t>
  </si>
  <si>
    <t>A/R</t>
  </si>
  <si>
    <t>GENERAL</t>
  </si>
  <si>
    <t>Equipment reference</t>
  </si>
  <si>
    <t>SMH-CRAC-06/07/08</t>
  </si>
  <si>
    <t>Vendor</t>
  </si>
  <si>
    <t>Manufacturer</t>
  </si>
  <si>
    <t>Model number / series</t>
  </si>
  <si>
    <t>Country of origin</t>
  </si>
  <si>
    <t>Location / site</t>
  </si>
  <si>
    <t>Johannesburg</t>
  </si>
  <si>
    <t>Number of units (Day 1 / Final)</t>
  </si>
  <si>
    <t>Equipment tag numbers</t>
  </si>
  <si>
    <t>See Dwg</t>
  </si>
  <si>
    <t>Warranty period</t>
  </si>
  <si>
    <t>Yrs</t>
  </si>
  <si>
    <t>Unit type</t>
  </si>
  <si>
    <t xml:space="preserve">CRAC - Downblow </t>
  </si>
  <si>
    <t>Redundancy configuration</t>
  </si>
  <si>
    <t>N/A</t>
  </si>
  <si>
    <t>1. ENVIRONMENTAL</t>
  </si>
  <si>
    <t>Site altitude</t>
  </si>
  <si>
    <t>masl</t>
  </si>
  <si>
    <t>Air pressure at altitude (calculated)</t>
  </si>
  <si>
    <t>kPa</t>
  </si>
  <si>
    <t>Air density at altitude (calculated)</t>
  </si>
  <si>
    <t>kg/m³</t>
  </si>
  <si>
    <t>Design outdoor dry-bulb temperature (summer)</t>
  </si>
  <si>
    <t>°C</t>
  </si>
  <si>
    <t>Design outdoor wet-bulb temperature (summer)</t>
  </si>
  <si>
    <t>Design outdoor dry-bulb temperature (winter)</t>
  </si>
  <si>
    <t>Environmental corrosivity category (ISO 12944)</t>
  </si>
  <si>
    <t>C2 - Low</t>
  </si>
  <si>
    <t>IP rating — indoor unit (IEC 60529)</t>
  </si>
  <si>
    <t>IP</t>
  </si>
  <si>
    <t>IP20</t>
  </si>
  <si>
    <t>IP rating — outdoor unit (IEC 60529)</t>
  </si>
  <si>
    <t>IP65</t>
  </si>
  <si>
    <t>Noise: Lp sound pressure level @ 2 m (ISO 3744)</t>
  </si>
  <si>
    <t>dBA</t>
  </si>
  <si>
    <t>&lt;70</t>
  </si>
  <si>
    <t>Selection derated for site conditions (altitude, ambient)?</t>
  </si>
  <si>
    <t>Y/N</t>
  </si>
  <si>
    <t>Yes</t>
  </si>
  <si>
    <t>Seismic zone classification (if applicable)</t>
  </si>
  <si>
    <t>2. FILTRATION</t>
  </si>
  <si>
    <t>Filter class — dry media (EN 779 / ISO 16890)</t>
  </si>
  <si>
    <t>G4 / ePM10 ≥50%</t>
  </si>
  <si>
    <t>Filter type / media</t>
  </si>
  <si>
    <t>Pleated panel</t>
  </si>
  <si>
    <t>Additional filters (1 set for commissioning)</t>
  </si>
  <si>
    <t>HEPA / carbon pre-filter option</t>
  </si>
  <si>
    <t>3. PERFORMANCE — DIRECT EXPANSION (DX)</t>
  </si>
  <si>
    <t>Refrigerant type</t>
  </si>
  <si>
    <t>R410A</t>
  </si>
  <si>
    <t>Refrigerant safety group (ISO 817 / ASHRAE 34)</t>
  </si>
  <si>
    <t>A1</t>
  </si>
  <si>
    <t>Refrigerant GWP (AR5)</t>
  </si>
  <si>
    <t>Refrigerant charge per circuit</t>
  </si>
  <si>
    <t>VS</t>
  </si>
  <si>
    <t>Number of refrigerant circuits</t>
  </si>
  <si>
    <t>Number of compressors per circuit</t>
  </si>
  <si>
    <t>Compressor type</t>
  </si>
  <si>
    <t>Inverter Scroll</t>
  </si>
  <si>
    <t>Net design sensible cooling capacity (at EN 14511)</t>
  </si>
  <si>
    <t>kWth</t>
  </si>
  <si>
    <t>Total design cooling capacity (incl. fan load)</t>
  </si>
  <si>
    <t>Total sensible cooling capacity (incl. fan load)</t>
  </si>
  <si>
    <t>Sensible heat ratio (SHR)</t>
  </si>
  <si>
    <t>≥0.90</t>
  </si>
  <si>
    <t>Unit inlet air temperature (return air)</t>
  </si>
  <si>
    <t>Off-coil temperature</t>
  </si>
  <si>
    <t>Design delta T over unit (calculated)</t>
  </si>
  <si>
    <t>Unit inlet air relative humidity</t>
  </si>
  <si>
    <t>%</t>
  </si>
  <si>
    <t>Cooling efficiency (Total cooling / Total power) — EER</t>
  </si>
  <si>
    <t>kWth/kW_e</t>
  </si>
  <si>
    <t>≥3.5</t>
  </si>
  <si>
    <t>Unit specific fan power SFP</t>
  </si>
  <si>
    <t>W/(m³/h)</t>
  </si>
  <si>
    <t>&lt;0.25</t>
  </si>
  <si>
    <t>Part load performance (50% load EER)</t>
  </si>
  <si>
    <t>Compressor power consumption at design</t>
  </si>
  <si>
    <t>kW_e</t>
  </si>
  <si>
    <t>Total unit power consumption at design</t>
  </si>
  <si>
    <t>4. FAN &amp; AIRFLOW MANAGEMENT — INDOOR UNIT</t>
  </si>
  <si>
    <t>Fan type</t>
  </si>
  <si>
    <t>EC</t>
  </si>
  <si>
    <t>Airflow direction</t>
  </si>
  <si>
    <t>Down blow, top return</t>
  </si>
  <si>
    <t>Containment type</t>
  </si>
  <si>
    <t>Cold aisle</t>
  </si>
  <si>
    <t>Airflow (design)</t>
  </si>
  <si>
    <t>m³/s</t>
  </si>
  <si>
    <t>Airflow velocity over coil</t>
  </si>
  <si>
    <t>m/s</t>
  </si>
  <si>
    <t>≤2.5</t>
  </si>
  <si>
    <t>Number of fans</t>
  </si>
  <si>
    <t>External static pressure (ESP)</t>
  </si>
  <si>
    <t>Pa</t>
  </si>
  <si>
    <t>Total pressure drop incl. ESP</t>
  </si>
  <si>
    <t>Fan motor efficiency (IE class)</t>
  </si>
  <si>
    <t>IE4 minimum</t>
  </si>
  <si>
    <t>Fan nominal unit power consumption</t>
  </si>
  <si>
    <t>Fan rated power consumption at selection</t>
  </si>
  <si>
    <t>Fan rated absorbed current at selection</t>
  </si>
  <si>
    <t>A</t>
  </si>
  <si>
    <t>Fan speed control</t>
  </si>
  <si>
    <t>Variable (0–100%)</t>
  </si>
  <si>
    <t>5. FAN &amp; AIRFLOW MANAGEMENT — OUTDOOR UNIT</t>
  </si>
  <si>
    <t>Air discharge direction</t>
  </si>
  <si>
    <t>Number of condenser fans</t>
  </si>
  <si>
    <t>Condenser coil face area</t>
  </si>
  <si>
    <t>m²</t>
  </si>
  <si>
    <t>Condenser airflow</t>
  </si>
  <si>
    <t>6. COIL &amp; FITTINGS</t>
  </si>
  <si>
    <t>Dual coil</t>
  </si>
  <si>
    <t>Evaporator coil material</t>
  </si>
  <si>
    <t>Cu/Al</t>
  </si>
  <si>
    <t>Coil coating / corrosion protection</t>
  </si>
  <si>
    <t>Epoxy or equivalent</t>
  </si>
  <si>
    <t>Number of rows (evaporator)</t>
  </si>
  <si>
    <t>Fin spacing</t>
  </si>
  <si>
    <t>FPI</t>
  </si>
  <si>
    <t>Expansion valve type</t>
  </si>
  <si>
    <t>EEV (Electronic)</t>
  </si>
  <si>
    <t>Expansion valve / connection size</t>
  </si>
  <si>
    <t>mm</t>
  </si>
  <si>
    <t>Condensate tray material</t>
  </si>
  <si>
    <t>SS</t>
  </si>
  <si>
    <t>7. CONDENSATE PIPING &amp; DRAINAGE</t>
  </si>
  <si>
    <t>Condensate drain connection size (unit stub)</t>
  </si>
  <si>
    <t>Condensate pipe material</t>
  </si>
  <si>
    <t>uPVC</t>
  </si>
  <si>
    <t>Condensate drainage method</t>
  </si>
  <si>
    <t>Gravity</t>
  </si>
  <si>
    <t>Condensate pump required</t>
  </si>
  <si>
    <t>Condensate pump head (if pumped)</t>
  </si>
  <si>
    <t>Condensate pump capacity</t>
  </si>
  <si>
    <t>l/hr</t>
  </si>
  <si>
    <t>Condensate pipe minimum gradient (gravity)</t>
  </si>
  <si>
    <t>1:100 (1%)</t>
  </si>
  <si>
    <t>P-trap / U-bend on drain connection</t>
  </si>
  <si>
    <t>P-trap depth minimum</t>
  </si>
  <si>
    <t>50</t>
  </si>
  <si>
    <t>Condensate drain to be insulated (to prevent sweating)</t>
  </si>
  <si>
    <t>Condensate drain insulation material</t>
  </si>
  <si>
    <t>Closed-cell elastomeric</t>
  </si>
  <si>
    <t>Condensate overflow alarm / float switch</t>
  </si>
  <si>
    <t>Condensate drain termination</t>
  </si>
  <si>
    <t>To building drain or sump</t>
  </si>
  <si>
    <t>Estimated condensate rate per unit at design conditions</t>
  </si>
  <si>
    <t>Note: All condensate piping to be installed with minimum fall to prevent standing water. Insulation required below raised floor.</t>
  </si>
  <si>
    <t>8. ELECTRICAL</t>
  </si>
  <si>
    <t>Voltage / phase / frequency</t>
  </si>
  <si>
    <t>V/Ph/Hz</t>
  </si>
  <si>
    <t>400 / 3 / 50</t>
  </si>
  <si>
    <t>Power feed configuration</t>
  </si>
  <si>
    <t>Dual (A/B)</t>
  </si>
  <si>
    <t>ATS fitted</t>
  </si>
  <si>
    <t>ATS transfer time</t>
  </si>
  <si>
    <t>ms</t>
  </si>
  <si>
    <t>≤20</t>
  </si>
  <si>
    <t>Controller power source installed after ATS (no break on loss of stream)</t>
  </si>
  <si>
    <t>Supercapacitor / UPS to controls</t>
  </si>
  <si>
    <t>Supercapacitor ride-through time</t>
  </si>
  <si>
    <t>min</t>
  </si>
  <si>
    <t>≥5</t>
  </si>
  <si>
    <t>Total unit full load current (FLC)</t>
  </si>
  <si>
    <t>Total unit maximum current (locked rotor / inrush)</t>
  </si>
  <si>
    <t>Unit power factor at design load</t>
  </si>
  <si>
    <t>Main circuit breaker rating (indoor unit)</t>
  </si>
  <si>
    <t>Recommended upstream MCCB / fuse rating</t>
  </si>
  <si>
    <t>Cable entry size (gland plate)</t>
  </si>
  <si>
    <t>Earth leakage / RCD requirement</t>
  </si>
  <si>
    <t>Harmonic distortion (THDi) at full load</t>
  </si>
  <si>
    <t>&lt;10%</t>
  </si>
  <si>
    <t>9. CONFIGURATION OPTIONS</t>
  </si>
  <si>
    <t>CRAC</t>
  </si>
  <si>
    <t>Pipework connection (top / side / bottom)</t>
  </si>
  <si>
    <t>Bottom</t>
  </si>
  <si>
    <t>Dehumidification cycle</t>
  </si>
  <si>
    <t>Free cooling / economiser mode</t>
  </si>
  <si>
    <t>Free cooling activation temperature</t>
  </si>
  <si>
    <t>Hot gas bypass</t>
  </si>
  <si>
    <t>Soft start / inverter on compressor</t>
  </si>
  <si>
    <t>10. PROTECTION AND SAFETY FEATURES</t>
  </si>
  <si>
    <t>Fire classification including all parts (EN 13501-1)</t>
  </si>
  <si>
    <t>B</t>
  </si>
  <si>
    <t>Fire shutdown from external input (volt-free contact)</t>
  </si>
  <si>
    <t>High pressure cutout</t>
  </si>
  <si>
    <t>Low pressure cutout</t>
  </si>
  <si>
    <t>Compressor overtemperature protection</t>
  </si>
  <si>
    <t>Anti-short-cycle timer</t>
  </si>
  <si>
    <t>Phase protection (loss / reversal / imbalance)</t>
  </si>
  <si>
    <t>Refrigerant leak detection onboard</t>
  </si>
  <si>
    <t>Leak detection sensor type</t>
  </si>
  <si>
    <t>Infrared / semiconductor</t>
  </si>
  <si>
    <t>Safety valve per SANS 10147:2014 / EN 378</t>
  </si>
  <si>
    <t>11. TESTING AND CERTIFICATIONS</t>
  </si>
  <si>
    <t>Factory acceptance testing (FAT) required</t>
  </si>
  <si>
    <t>Certifications — safety, performance, labelling</t>
  </si>
  <si>
    <t>EN 14511</t>
  </si>
  <si>
    <t>Electrical safety compliance to EN/IEC 60204</t>
  </si>
  <si>
    <t>Electrical compliance to IEC/EN 60947-1 (circuit breakers)</t>
  </si>
  <si>
    <t>Standard product marking</t>
  </si>
  <si>
    <t>UL, CE, IEC — indicate other</t>
  </si>
  <si>
    <t>ASHRAE 127 performance testing</t>
  </si>
  <si>
    <t>Pressure vessel registration (if applicable)</t>
  </si>
  <si>
    <t>12. CONTROLS AND MONITORING</t>
  </si>
  <si>
    <t>HMI panel (touch screen)</t>
  </si>
  <si>
    <t>HMI display size (minimum)</t>
  </si>
  <si>
    <t>inch</t>
  </si>
  <si>
    <t>Remote monitoring ability</t>
  </si>
  <si>
    <t>Primary communication protocol</t>
  </si>
  <si>
    <t>BACnet IP</t>
  </si>
  <si>
    <t>Secondary communication protocol</t>
  </si>
  <si>
    <t>Modbus RTU</t>
  </si>
  <si>
    <t>SNMP support (v2c / v3)</t>
  </si>
  <si>
    <t>Dry contact inputs (volt-free)</t>
  </si>
  <si>
    <t>≥4</t>
  </si>
  <si>
    <t>Dry contact outputs (alarm relay)</t>
  </si>
  <si>
    <t>≥2</t>
  </si>
  <si>
    <t>Master/slave capability (multi-unit coordination)</t>
  </si>
  <si>
    <t>Maximum units in master/slave group</t>
  </si>
  <si>
    <t>Temperature control method</t>
  </si>
  <si>
    <t>Off coil temp</t>
  </si>
  <si>
    <t>Fan speed control method</t>
  </si>
  <si>
    <t>dP / dT</t>
  </si>
  <si>
    <t>dT</t>
  </si>
  <si>
    <t>Supply of differential pressure sensors (installation by others)</t>
  </si>
  <si>
    <t>Filter ΔP monitoring for dirty filter alarm</t>
  </si>
  <si>
    <t>Remote analog sensor inputs (RH / temp / dP) — min 5</t>
  </si>
  <si>
    <t>Onboard event / alarm logging (min 500 events)</t>
  </si>
  <si>
    <t>Web browser interface for local access</t>
  </si>
  <si>
    <t>Ethernet port (RJ45)</t>
  </si>
  <si>
    <t>≥1</t>
  </si>
  <si>
    <t>13. COMMUNICATION PROTOCOL DETAIL</t>
  </si>
  <si>
    <t>BACnet — BACnet/IP support</t>
  </si>
  <si>
    <t>BACnet — BACnet MS/TP support</t>
  </si>
  <si>
    <t>BACnet — PICS (Protocol Implementation Conformance Statement) provided</t>
  </si>
  <si>
    <t>BACnet — BTL listed</t>
  </si>
  <si>
    <t>BACnet — Supported objects (AV, AI, AO, BV, BI, BO)</t>
  </si>
  <si>
    <t>Modbus — Modbus RTU (RS485) support</t>
  </si>
  <si>
    <t>Modbus — Modbus TCP/IP support</t>
  </si>
  <si>
    <t>Modbus — Register map / points list provided</t>
  </si>
  <si>
    <t>SNMP — MIB file provided</t>
  </si>
  <si>
    <t>SNMP — Trap destination configurable</t>
  </si>
  <si>
    <t>Points list / integration guide provided with submission</t>
  </si>
  <si>
    <t>Network interface — 10/100/1000 Base-T</t>
  </si>
  <si>
    <t>14. HEATER REQUIREMENT (WINTER REHEAT)</t>
  </si>
  <si>
    <t xml:space="preserve">Heater required when return air absolute humidity&gt;10.75g/kg and the unit has to dehumidify to the upper absolute humidity and overcools below supply air </t>
  </si>
  <si>
    <t>CRAC temperature setpoint</t>
  </si>
  <si>
    <t>Minimum acceptable supply air temperature</t>
  </si>
  <si>
    <t>Design airflow (from Section 4)</t>
  </si>
  <si>
    <t>Air density at altitude (from Section 1)</t>
  </si>
  <si>
    <t>Reheat duty required: Q = ρ × V̇ × Cp × (T_room - T_min_supply)</t>
  </si>
  <si>
    <t>kW</t>
  </si>
  <si>
    <t>Heater type</t>
  </si>
  <si>
    <t>PTC electric</t>
  </si>
  <si>
    <t>Heater capacity (vendor to confirm ≥ calculated)</t>
  </si>
  <si>
    <t>Heater stages</t>
  </si>
  <si>
    <t>Heater safety cutout temperature</t>
  </si>
  <si>
    <t>Heater required</t>
  </si>
  <si>
    <t>15. HUMIDIFIER REQUIREMENT</t>
  </si>
  <si>
    <t>Humidifier required when return air humidity drops below setpoint. Sized for worst-case winter infiltration / make-up air scenario.</t>
  </si>
  <si>
    <t>Room RH setpoint (minimum)</t>
  </si>
  <si>
    <t>Winter outdoor air moisture content (approximate)</t>
  </si>
  <si>
    <t>g/kg</t>
  </si>
  <si>
    <t xml:space="preserve">Room air moisture content at setpoint </t>
  </si>
  <si>
    <t>Estimated infiltration / make-up air rate</t>
  </si>
  <si>
    <t>Air density (from Section 1)</t>
  </si>
  <si>
    <t>Moisture deficit: Δω = ω_room - ω_outdoor</t>
  </si>
  <si>
    <t>Humidification load: ṁ_w = ρ × V̇_infil × Δω / 1000</t>
  </si>
  <si>
    <t>kg/hr</t>
  </si>
  <si>
    <t>Humidification electrical load (electrode: ~0.75 kW per kg/hr)</t>
  </si>
  <si>
    <t>Humidifier type</t>
  </si>
  <si>
    <t>Adiabatic Humidifier</t>
  </si>
  <si>
    <t>Humidifier capacity (vendor to confirm ≥ calculated)</t>
  </si>
  <si>
    <t>Humidifier water quality requirement</t>
  </si>
  <si>
    <t>Potable — confirm conductivity range</t>
  </si>
  <si>
    <t>Humidifier water supply connection size</t>
  </si>
  <si>
    <t>Humidifier drain connection size</t>
  </si>
  <si>
    <t>Humidifier steam distribution lance in duct / plenum</t>
  </si>
  <si>
    <t>Humidifier required</t>
  </si>
  <si>
    <t>16. DIMENSIONS, ACCESS, FITTINGS &amp; FINISHING — INDOOR UNIT</t>
  </si>
  <si>
    <t>Height (excl. fan box)</t>
  </si>
  <si>
    <t>Width</t>
  </si>
  <si>
    <t>Depth</t>
  </si>
  <si>
    <t>Total mass (operating weight)</t>
  </si>
  <si>
    <t>Maintenance and access requirements</t>
  </si>
  <si>
    <t>Minimum maintenance clearance — front</t>
  </si>
  <si>
    <t>Minimum maintenance clearance — rear</t>
  </si>
  <si>
    <t>Material of manufacture (casing)</t>
  </si>
  <si>
    <t>Powder-coated galvanised steel</t>
  </si>
  <si>
    <t>Cable entries</t>
  </si>
  <si>
    <t>Raised floor installation</t>
  </si>
  <si>
    <t>Raised floor tile cutout dimensions (W × D)</t>
  </si>
  <si>
    <t>Vibration isolation (anti-vibration mounts)</t>
  </si>
  <si>
    <t>Colour and finish</t>
  </si>
  <si>
    <t>RAL 7035 or supplier standard</t>
  </si>
  <si>
    <t>All piping inside unit factory insulated</t>
  </si>
  <si>
    <t>17. DIMENSIONS, ACCESS, FITTINGS &amp; FINISHING — OUTDOOR UNIT</t>
  </si>
  <si>
    <t>Height</t>
  </si>
  <si>
    <t>Front</t>
  </si>
  <si>
    <t>Minimum maintenance clearance</t>
  </si>
  <si>
    <t>Vibration isolation</t>
  </si>
  <si>
    <t>Hail guards fitted</t>
  </si>
  <si>
    <t>Maximum refrigerant pipe run (IDU to ODU)</t>
  </si>
  <si>
    <t>Maximum elevation difference (IDU to ODU)</t>
  </si>
  <si>
    <t>18. REFRIGERANT PIPING</t>
  </si>
  <si>
    <t>Suction line connection size (IDU)</t>
  </si>
  <si>
    <t>mm OD</t>
  </si>
  <si>
    <t>Liquid line connection size (IDU)</t>
  </si>
  <si>
    <t>Suction line connection size (ODU)</t>
  </si>
  <si>
    <t>Liquid line connection size (ODU)</t>
  </si>
  <si>
    <t>Connection type (flare / braze / Victaulic)</t>
  </si>
  <si>
    <t>Braze</t>
  </si>
  <si>
    <t>Factory-charged (confirm refrigerant piping length)</t>
  </si>
  <si>
    <t>Additional refrigerant charge per metre of pipe</t>
  </si>
  <si>
    <t>g/m</t>
  </si>
  <si>
    <t>Pipe insulation — suction line</t>
  </si>
  <si>
    <t>As per manufacturer recommendation</t>
  </si>
  <si>
    <t>Pipe insulation — liquid line</t>
  </si>
  <si>
    <t>Oil return provisions for long pipe runs</t>
  </si>
  <si>
    <t>Nitrogen pressure test pressure</t>
  </si>
  <si>
    <t>bar</t>
  </si>
  <si>
    <t>19. OPTIONS AND ACCESSORIES</t>
  </si>
  <si>
    <t>Rapid restart after power loss</t>
  </si>
  <si>
    <t>Heater (see Section 14 for sizing)</t>
  </si>
  <si>
    <t>Humidifier (see Section 15 for sizing)</t>
  </si>
  <si>
    <t>Under-floor water leak detection rope / sensor</t>
  </si>
  <si>
    <t>Drip tray under unit (full footprint)</t>
  </si>
  <si>
    <t>Smoke detector input</t>
  </si>
  <si>
    <t>Caster wheels for positioning</t>
  </si>
  <si>
    <t>Louvred floor tile(s) supplied</t>
  </si>
  <si>
    <t>Remote condenser controller</t>
  </si>
  <si>
    <t>20. RECOMMENDED SPARE PARTS</t>
  </si>
  <si>
    <t>Spare filter set (per unit)</t>
  </si>
  <si>
    <t>Spare fan assembly</t>
  </si>
  <si>
    <t>Spare compressor</t>
  </si>
  <si>
    <t>Spare expansion valve</t>
  </si>
  <si>
    <t>Spare controller / PCB</t>
  </si>
  <si>
    <t>Spare humidifier cylinder (if fitted)</t>
  </si>
  <si>
    <t>Spare drive belts (if applicable)</t>
  </si>
  <si>
    <t>Spare fuses / MCBs</t>
  </si>
  <si>
    <t>Manufacturer recommended 2-year spares list provided</t>
  </si>
  <si>
    <t>21. PRODUCTION AND DELIVERY</t>
  </si>
  <si>
    <t>Lead time for factory production</t>
  </si>
  <si>
    <t>Wk</t>
  </si>
  <si>
    <t>Lead time for delivery kerbside</t>
  </si>
  <si>
    <t>Delivery method (shipping / road)</t>
  </si>
  <si>
    <t>Packaging suitable for forklift / crane handling</t>
  </si>
  <si>
    <t>Commissioning support by manufacturer (on-site)</t>
  </si>
  <si>
    <t>Training provided (O&amp;M staff)</t>
  </si>
  <si>
    <t>Extended warranty option available</t>
  </si>
  <si>
    <t>22. DOCUMENTATION DELIVERABLES</t>
  </si>
  <si>
    <t>Equipment data sheet / product selection printout</t>
  </si>
  <si>
    <t>Certified dimensional drawings (DXF / PDF)</t>
  </si>
  <si>
    <t>Wiring diagram / electrical schematic</t>
  </si>
  <si>
    <t>Refrigerant piping diagram (P&amp;ID)</t>
  </si>
  <si>
    <t>BACnet / Modbus points list</t>
  </si>
  <si>
    <t>SNMP MIB file (if SNMP supported)</t>
  </si>
  <si>
    <t>Installation, operation &amp; maintenance manual</t>
  </si>
  <si>
    <t>Noise level test certificate (ISO 3744)</t>
  </si>
  <si>
    <t>Performance test certificate (EN 14511)</t>
  </si>
  <si>
    <t>Refrigerant safety data sheet (SDS)</t>
  </si>
  <si>
    <t>23. FURTHER CLARIFICATION</t>
  </si>
  <si>
    <t>NOTES</t>
  </si>
  <si>
    <t>All units are to be installed according to the manufacturer's requirements including maintenance access clearances.</t>
  </si>
  <si>
    <t>Manufacturer's recommended minimum spares are to be supplied.</t>
  </si>
  <si>
    <t>All items that deviate from standard supply to be brought to the attention of the Owner.</t>
  </si>
  <si>
    <t>All calculations are based on Johannesburg site conditions (1695 masl). Vendor to confirm selection is derated accordingly.</t>
  </si>
  <si>
    <t>Condensate piping specification applies from the unit drain stub to the nearest building drain point.</t>
  </si>
  <si>
    <t>Communication protocol points lists must be submitted with the tender response for BMS integration review.</t>
  </si>
  <si>
    <t>Heater and humidifier sizing is indicative — vendor to confirm capacity meets or exceeds calculated values.</t>
  </si>
  <si>
    <t>All refrigerant piping between IDU and ODU to be by specialist refrigeration contractor to manufacturer's specification.</t>
  </si>
  <si>
    <t>Vendor to confirm compliance with SANS 10147:2014 for pressure equipment and EN 378 for refrigeration safety.</t>
  </si>
  <si>
    <t>TECHNICAL DATA SHEET — CRAC UNIT (Direct Expansion) — SCHEME A (STULZ)</t>
  </si>
  <si>
    <t>PROJECT: WITS - SMH DATA CENTRE    |    SCHEME: A (STULZ)    |    REVISION: 01    |    DATE: 22/05/2026</t>
  </si>
  <si>
    <t>TECHNICAL DATA SHEET — CRAC UNIT (Direct Expansion) — SCHEME B (VERTIV)</t>
  </si>
  <si>
    <t>PROJECT: WITS - SMH DATA CENTRE    |    SCHEME: B (VERTIV)    |    REVISION: 01    |    DATE: 22/05/2026</t>
  </si>
  <si>
    <t>TECHNICAL DATA SHEET — CRAC UNIT (Direct Expansion) — SCHEME C (SCHNEIDER UNIFLAIR)</t>
  </si>
  <si>
    <t>PROJECT: WITS - SMH DATA CENTRE    |    SCHEME: C (SCHNEIDER UNIFLAIR)    |    REVISION: 01    |    DATE: 22/05/2026</t>
  </si>
  <si>
    <t>Note 2: The Contractor is to complete the Technical Data Sheet attached to this BOQ for all the schemes</t>
  </si>
  <si>
    <t>Note 1: Scheme A (Stulz), Scheme B (Vertiv) and Scheme C ( Schneider) are different vendor offerings for the CRAC units, priced independently and in full on an equal footing.</t>
  </si>
  <si>
    <t xml:space="preserve">Waterproofing / sealant repairs around outdoor unit base </t>
  </si>
  <si>
    <t>Mounts / brackets - galvanised or anti-corrosion treated, fasteners included</t>
  </si>
  <si>
    <t>S-trap condensate drain connection  - fabricated and fitted</t>
  </si>
  <si>
    <t>Insulation for new refrigerant piping</t>
  </si>
  <si>
    <t>Overflow alarm wired back to unit controls</t>
  </si>
  <si>
    <t>Insulation on condensate pipework (to prevent sweating)</t>
  </si>
  <si>
    <t>Open cable trays for piping and condenser power including pipe brackets, supports and hangers - galvanised, spaced per manufacturer</t>
  </si>
  <si>
    <t xml:space="preserve"> RH sensors (return air / cold aisle / supply)</t>
  </si>
  <si>
    <t>Core drilling through walls for pipe and cable penetrations (75-150 mm)</t>
  </si>
  <si>
    <t>Electrical cable reticulation - Indoor Unit (from isolator to unit ATS terminals) c/w cable tray</t>
  </si>
  <si>
    <t xml:space="preserve">Supplier to price on spares and consumables that susceptible to failure </t>
  </si>
  <si>
    <t xml:space="preserve">Supplier to submit list </t>
  </si>
  <si>
    <t>sum</t>
  </si>
  <si>
    <t>Refrigerant piping between indoor and outdoor units (gas + liquid line), copper - referenced on the specifications attached on tender pack, including bends, joints and brazed connections</t>
  </si>
  <si>
    <t>Condensate drain piping c/w S-trap, to full bore drain point</t>
  </si>
  <si>
    <t xml:space="preserve">Commissioning report, signed </t>
  </si>
  <si>
    <t>Functional Testing</t>
  </si>
  <si>
    <t>Subtotal 2.7 - BMS Existing Unit Integration</t>
  </si>
  <si>
    <t>2.8.1</t>
  </si>
  <si>
    <t>2.8.2</t>
  </si>
  <si>
    <t>2.8.3</t>
  </si>
  <si>
    <t>2.8.4</t>
  </si>
  <si>
    <t>2.8.5</t>
  </si>
  <si>
    <t>2.8.6</t>
  </si>
  <si>
    <t>2.8.7</t>
  </si>
  <si>
    <t>Subtotal 2.8 - Builders Work (Provisional sum)</t>
  </si>
  <si>
    <t>2.9.6</t>
  </si>
  <si>
    <t>2.9.8</t>
  </si>
  <si>
    <t>2.9.9</t>
  </si>
  <si>
    <t>2.9.10</t>
  </si>
  <si>
    <t>2.9.11</t>
  </si>
  <si>
    <t>2.10.1</t>
  </si>
  <si>
    <t>2.10.2</t>
  </si>
  <si>
    <t>2.10.3</t>
  </si>
  <si>
    <t>Subtotal 2.10 - Spares</t>
  </si>
  <si>
    <t>2.11.2</t>
  </si>
  <si>
    <t>2.11.3</t>
  </si>
  <si>
    <t>2.11.4</t>
  </si>
  <si>
    <t>2.11.5</t>
  </si>
  <si>
    <t>2.11.6</t>
  </si>
  <si>
    <t>Subtotal 2.11 - Additional Items</t>
  </si>
  <si>
    <t>2.8</t>
  </si>
  <si>
    <t>2.10</t>
  </si>
  <si>
    <t>RH sensors (return air / cold aisle / supply)</t>
  </si>
  <si>
    <t>Steel frame for condensing units c/w TICO pads / vibration isolators(400mm height each)</t>
  </si>
  <si>
    <t>Refrigerant charge - R410A (or as per unit selection)</t>
  </si>
  <si>
    <t>Remote temperature (return air / cold aisle / supply)</t>
  </si>
  <si>
    <t>Remote temperature(return air / cold aisle / supply)</t>
  </si>
  <si>
    <t>Electric reheat battery/heater, 20 kW capacity per unit, factory-fitted or field-installed c/w controls, contactors and high-limit safety cut-out, supplied and installed complete</t>
  </si>
  <si>
    <t>Humidifier (steam/adiabatic type), 0.56 kg/h capacity per unit, c/w water supply connection, drain and control interface, supplied and installed complete</t>
  </si>
  <si>
    <t>2.1.12</t>
  </si>
  <si>
    <t>2.1.13</t>
  </si>
  <si>
    <t>Electrical installation and wiring, complete for all DX CRAC units and fans, including DBs, local starter / isolator, controls etc. Supply, install and commission for use c/w breakers, isolators, contactors, relays, all necessary cables, connections and accessories.</t>
  </si>
  <si>
    <t xml:space="preserve">Electrical installation and wiring, complete for all DX CRAC units and fans, including DBs, local starter / isolator, controls etc. Supply, install and commission for use c/w breakers, isolators, contactors, relays, all necessary cables, connections and accessories. </t>
  </si>
  <si>
    <t>2.9.12</t>
  </si>
  <si>
    <t>2.3.12</t>
  </si>
  <si>
    <t xml:space="preserve">Insulation for EXISTING refrigerant piping (re-insulation of existing run) GAS OUTSIDE DIAMETER 25.4 mm </t>
  </si>
  <si>
    <t xml:space="preserve">Insulation for EXISTING refrigerant piping (re-insulation of existing run) Liquid OUTSIDE DIAMETER 22.2 mm </t>
  </si>
  <si>
    <t>Included in the provisional sum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</si>
</sst>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_ ;_ @_ "/>
    <numFmt numFmtId="165" formatCode="_(* #,##0.00_);_(* \(#,##0.00\);_(* \-??_);_(@_)"/>
    <numFmt numFmtId="166" formatCode="_(\$* #,##0.00_);_(\$* \(#,##0.00\);_(\$* \-??_);_(@_)"/>
    <numFmt numFmtId="167" formatCode="_ [$R-1C09]\ * #,##0.00_ ;_ [$R-1C09]\ * \-#,##0.00_ ;_ [$R-1C09]\ * \-??_ ;_ @_ "/>
    <numFmt numFmtId="168" formatCode="[$-F800]dddd&quot;, &quot;mmmm\ dd&quot;, &quot;yyyy"/>
    <numFmt numFmtId="169" formatCode="_-\R* #,##0.00_-;&quot;-R&quot;* #,##0.00_-;_-\R* \-??_-;_-@_-"/>
    <numFmt numFmtId="170" formatCode="\R#,##0.00"/>
    <numFmt numFmtId="171" formatCode="0.0"/>
    <numFmt numFmtId="172" formatCode="0.0%"/>
  </numFmts>
  <fonts count="27" x14ac:knownFonts="1">
    <font>
      <sz val="11"/>
      <color theme="1"/>
      <name val="Calibri"/>
      <family val="2"/>
      <charset val="1"/>
    </font>
    <font>
      <sz val="10"/>
      <color theme="1"/>
      <name val="Arial"/>
      <family val="2"/>
      <charset val="1"/>
    </font>
    <font>
      <sz val="10"/>
      <name val="Arial"/>
      <family val="2"/>
      <charset val="1"/>
    </font>
    <font>
      <sz val="10"/>
      <name val="Calibri"/>
      <family val="2"/>
      <charset val="1"/>
    </font>
    <font>
      <sz val="11"/>
      <color theme="1"/>
      <name val="Arial"/>
      <family val="2"/>
      <charset val="1"/>
    </font>
    <font>
      <b/>
      <sz val="11"/>
      <color theme="1"/>
      <name val="Arial"/>
      <family val="2"/>
      <charset val="1"/>
    </font>
    <font>
      <sz val="12"/>
      <name val="Arial"/>
      <family val="2"/>
    </font>
    <font>
      <b/>
      <sz val="12"/>
      <name val="Arial"/>
      <family val="2"/>
      <charset val="1"/>
    </font>
    <font>
      <sz val="12"/>
      <color theme="1"/>
      <name val="Arial"/>
      <family val="2"/>
      <charset val="1"/>
    </font>
    <font>
      <b/>
      <sz val="12"/>
      <color theme="1"/>
      <name val="Arial"/>
      <family val="2"/>
      <charset val="1"/>
    </font>
    <font>
      <b/>
      <sz val="12"/>
      <color rgb="FF000000"/>
      <name val="Arial"/>
      <family val="2"/>
      <charset val="1"/>
    </font>
    <font>
      <sz val="11"/>
      <color theme="1"/>
      <name val="Calibri"/>
      <family val="2"/>
      <charset val="1"/>
    </font>
    <font>
      <sz val="12"/>
      <color theme="1"/>
      <name val="Arial"/>
      <family val="2"/>
    </font>
    <font>
      <sz val="10"/>
      <color theme="1"/>
      <name val="Arial"/>
      <family val="2"/>
    </font>
    <font>
      <b/>
      <sz val="10"/>
      <name val="Arial"/>
      <family val="2"/>
    </font>
    <font>
      <sz val="10"/>
      <name val="Arial"/>
      <family val="2"/>
    </font>
    <font>
      <b/>
      <sz val="10"/>
      <color theme="1"/>
      <name val="Arial"/>
      <family val="2"/>
    </font>
    <font>
      <b/>
      <u/>
      <sz val="10"/>
      <name val="Arial"/>
      <family val="2"/>
    </font>
    <font>
      <u/>
      <sz val="10"/>
      <name val="Arial"/>
      <family val="2"/>
    </font>
    <font>
      <sz val="10"/>
      <color rgb="FF000000"/>
      <name val="Arial"/>
      <family val="2"/>
    </font>
    <font>
      <sz val="10"/>
      <color rgb="FF000000"/>
      <name val="Arial"/>
      <family val="2"/>
    </font>
    <font>
      <b/>
      <sz val="10"/>
      <color rgb="FF000000"/>
      <name val="Arial"/>
      <family val="2"/>
    </font>
    <font>
      <b/>
      <sz val="10"/>
      <color rgb="FF000000"/>
      <name val="Arial"/>
      <family val="2"/>
    </font>
    <font>
      <i/>
      <sz val="10"/>
      <name val="Arial"/>
      <family val="2"/>
    </font>
    <font>
      <sz val="10"/>
      <color rgb="FF0000FF"/>
      <name val="Arial"/>
      <family val="2"/>
    </font>
    <font>
      <i/>
      <sz val="10"/>
      <color rgb="FF006600"/>
      <name val="Arial"/>
      <family val="2"/>
    </font>
    <font>
      <sz val="8"/>
      <name val="Calibri"/>
      <family val="2"/>
      <charset val="1"/>
    </font>
  </fonts>
  <fills count="16">
    <fill>
      <patternFill patternType="none"/>
    </fill>
    <fill>
      <patternFill patternType="gray125"/>
    </fill>
    <fill>
      <patternFill patternType="solid">
        <fgColor theme="0" tint="-0.34998626667073579"/>
        <bgColor rgb="FFC0C0C0"/>
      </patternFill>
    </fill>
    <fill>
      <patternFill patternType="solid">
        <fgColor theme="0" tint="-0.14999847407452621"/>
        <bgColor rgb="FFC0C0C0"/>
      </patternFill>
    </fill>
    <fill>
      <patternFill patternType="solid">
        <fgColor rgb="FF00B050"/>
        <bgColor rgb="FF008080"/>
      </patternFill>
    </fill>
    <fill>
      <patternFill patternType="solid">
        <fgColor rgb="FF92D050"/>
        <bgColor rgb="FFA6A6A6"/>
      </patternFill>
    </fill>
    <fill>
      <patternFill patternType="solid">
        <fgColor rgb="FFFFFF00"/>
        <bgColor rgb="FFFFFF00"/>
      </patternFill>
    </fill>
    <fill>
      <patternFill patternType="solid">
        <fgColor rgb="FFA6A6A6"/>
        <bgColor indexed="64"/>
      </patternFill>
    </fill>
    <fill>
      <patternFill patternType="solid">
        <fgColor rgb="FFD9D9D9"/>
        <bgColor indexed="64"/>
      </patternFill>
    </fill>
    <fill>
      <patternFill patternType="solid">
        <fgColor rgb="FFFFFFFF"/>
        <bgColor rgb="FFF2F2F2"/>
      </patternFill>
    </fill>
    <fill>
      <patternFill patternType="solid">
        <fgColor rgb="FFFCE4D6"/>
        <bgColor rgb="FFFFF2CC"/>
      </patternFill>
    </fill>
    <fill>
      <patternFill patternType="solid">
        <fgColor rgb="FFF2F2F2"/>
        <bgColor rgb="FFE2EFDA"/>
      </patternFill>
    </fill>
    <fill>
      <patternFill patternType="solid">
        <fgColor rgb="FFFFF2CC"/>
        <bgColor rgb="FFFCE4D6"/>
      </patternFill>
    </fill>
    <fill>
      <patternFill patternType="solid">
        <fgColor rgb="FFE2EFDA"/>
        <bgColor rgb="FFF2F2F2"/>
      </patternFill>
    </fill>
    <fill>
      <patternFill patternType="solid">
        <fgColor rgb="FFFFFF00"/>
        <bgColor indexed="64"/>
      </patternFill>
    </fill>
    <fill>
      <patternFill patternType="solid">
        <fgColor rgb="FFFFFF00"/>
        <bgColor rgb="FFC0C0C0"/>
      </patternFill>
    </fill>
  </fills>
  <borders count="4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auto="1"/>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top style="thin">
        <color auto="1"/>
      </top>
      <bottom style="thin">
        <color indexed="64"/>
      </bottom>
      <diagonal/>
    </border>
    <border>
      <left/>
      <right/>
      <top style="thin">
        <color auto="1"/>
      </top>
      <bottom/>
      <diagonal/>
    </border>
    <border>
      <left style="medium">
        <color rgb="FF000000"/>
      </left>
      <right/>
      <top style="medium">
        <color rgb="FF000000"/>
      </top>
      <bottom style="thin">
        <color rgb="FFB4C6E7"/>
      </bottom>
      <diagonal/>
    </border>
    <border>
      <left/>
      <right/>
      <top style="medium">
        <color rgb="FF000000"/>
      </top>
      <bottom style="thin">
        <color rgb="FFB4C6E7"/>
      </bottom>
      <diagonal/>
    </border>
    <border>
      <left/>
      <right style="medium">
        <color rgb="FF000000"/>
      </right>
      <top style="medium">
        <color rgb="FF000000"/>
      </top>
      <bottom style="thin">
        <color rgb="FFB4C6E7"/>
      </bottom>
      <diagonal/>
    </border>
    <border>
      <left style="medium">
        <color rgb="FF000000"/>
      </left>
      <right style="thin">
        <color rgb="FFB4C6E7"/>
      </right>
      <top style="thin">
        <color rgb="FFB4C6E7"/>
      </top>
      <bottom style="thin">
        <color rgb="FFB4C6E7"/>
      </bottom>
      <diagonal/>
    </border>
    <border>
      <left style="thin">
        <color rgb="FFB4C6E7"/>
      </left>
      <right style="thin">
        <color rgb="FFB4C6E7"/>
      </right>
      <top style="thin">
        <color rgb="FFB4C6E7"/>
      </top>
      <bottom style="thin">
        <color rgb="FFB4C6E7"/>
      </bottom>
      <diagonal/>
    </border>
    <border>
      <left style="thin">
        <color rgb="FFB4C6E7"/>
      </left>
      <right style="medium">
        <color rgb="FF000000"/>
      </right>
      <top style="thin">
        <color rgb="FFB4C6E7"/>
      </top>
      <bottom style="thin">
        <color rgb="FFB4C6E7"/>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s>
  <cellStyleXfs count="13">
    <xf numFmtId="0" fontId="0" fillId="0" borderId="0"/>
    <xf numFmtId="164" fontId="11" fillId="0" borderId="0"/>
    <xf numFmtId="165" fontId="11" fillId="0" borderId="0"/>
    <xf numFmtId="165" fontId="11" fillId="0" borderId="0"/>
    <xf numFmtId="164" fontId="11" fillId="0" borderId="0"/>
    <xf numFmtId="166" fontId="1" fillId="0" borderId="0"/>
    <xf numFmtId="0" fontId="11" fillId="0" borderId="0"/>
    <xf numFmtId="0" fontId="11" fillId="0" borderId="0"/>
    <xf numFmtId="0" fontId="2" fillId="0" borderId="0"/>
    <xf numFmtId="0" fontId="3" fillId="0" borderId="0"/>
    <xf numFmtId="0" fontId="2" fillId="0" borderId="0"/>
    <xf numFmtId="0" fontId="2" fillId="0" borderId="0"/>
    <xf numFmtId="0" fontId="1" fillId="0" borderId="0"/>
  </cellStyleXfs>
  <cellXfs count="177">
    <xf numFmtId="0" fontId="0" fillId="0" borderId="0" xfId="0"/>
    <xf numFmtId="0" fontId="4" fillId="0" borderId="0" xfId="0" applyFont="1" applyAlignment="1">
      <alignment vertical="top" wrapText="1"/>
    </xf>
    <xf numFmtId="4" fontId="4" fillId="0" borderId="0" xfId="0" applyNumberFormat="1" applyFont="1" applyAlignment="1">
      <alignment vertical="top" wrapText="1"/>
    </xf>
    <xf numFmtId="0" fontId="5" fillId="0" borderId="0" xfId="0" applyFont="1" applyAlignment="1">
      <alignment horizontal="center" vertical="top" wrapText="1"/>
    </xf>
    <xf numFmtId="0" fontId="6" fillId="0" borderId="0" xfId="0" applyFont="1"/>
    <xf numFmtId="0" fontId="4" fillId="0" borderId="0" xfId="0" applyFont="1" applyAlignment="1">
      <alignment horizontal="center" vertical="top" wrapText="1"/>
    </xf>
    <xf numFmtId="0" fontId="7" fillId="2" borderId="1" xfId="0" applyFont="1" applyFill="1" applyBorder="1" applyAlignment="1">
      <alignment horizontal="right" vertical="center"/>
    </xf>
    <xf numFmtId="0" fontId="7"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2" xfId="0" applyFont="1" applyFill="1" applyBorder="1" applyAlignment="1">
      <alignment vertical="center"/>
    </xf>
    <xf numFmtId="167" fontId="8" fillId="2" borderId="2" xfId="0" applyNumberFormat="1" applyFont="1" applyFill="1" applyBorder="1" applyAlignment="1">
      <alignment vertical="center"/>
    </xf>
    <xf numFmtId="167" fontId="8" fillId="2" borderId="3" xfId="0" applyNumberFormat="1" applyFont="1" applyFill="1" applyBorder="1" applyAlignment="1">
      <alignment vertical="center"/>
    </xf>
    <xf numFmtId="0" fontId="7" fillId="2" borderId="4" xfId="0" applyFont="1" applyFill="1" applyBorder="1" applyAlignment="1">
      <alignment horizontal="right" vertical="center"/>
    </xf>
    <xf numFmtId="0" fontId="7" fillId="2" borderId="0" xfId="0" applyFont="1" applyFill="1" applyAlignment="1">
      <alignment horizontal="left" vertical="center" wrapText="1"/>
    </xf>
    <xf numFmtId="0" fontId="8" fillId="2" borderId="0" xfId="0" applyFont="1" applyFill="1" applyAlignment="1">
      <alignment horizontal="center" vertical="center"/>
    </xf>
    <xf numFmtId="0" fontId="8" fillId="2" borderId="0" xfId="0" applyFont="1" applyFill="1" applyAlignment="1">
      <alignment vertical="center"/>
    </xf>
    <xf numFmtId="167" fontId="8" fillId="2" borderId="0" xfId="0" applyNumberFormat="1" applyFont="1" applyFill="1" applyAlignment="1">
      <alignment vertical="center"/>
    </xf>
    <xf numFmtId="167" fontId="8" fillId="2" borderId="5" xfId="0" applyNumberFormat="1" applyFont="1" applyFill="1" applyBorder="1" applyAlignment="1">
      <alignment vertical="center"/>
    </xf>
    <xf numFmtId="168" fontId="7" fillId="2" borderId="0" xfId="0" applyNumberFormat="1" applyFont="1" applyFill="1" applyAlignment="1">
      <alignment horizontal="left" vertical="center" wrapText="1"/>
    </xf>
    <xf numFmtId="0" fontId="9" fillId="3" borderId="8" xfId="0" applyFont="1" applyFill="1" applyBorder="1" applyAlignment="1">
      <alignment horizontal="center" vertical="top" wrapText="1"/>
    </xf>
    <xf numFmtId="0" fontId="9" fillId="3" borderId="9" xfId="0" applyFont="1" applyFill="1" applyBorder="1" applyAlignment="1">
      <alignment horizontal="center" vertical="top" wrapText="1"/>
    </xf>
    <xf numFmtId="4" fontId="9" fillId="3" borderId="9" xfId="0" applyNumberFormat="1" applyFont="1" applyFill="1" applyBorder="1" applyAlignment="1">
      <alignment horizontal="center" vertical="top" wrapText="1"/>
    </xf>
    <xf numFmtId="4" fontId="9" fillId="3" borderId="10" xfId="0" applyNumberFormat="1" applyFont="1" applyFill="1" applyBorder="1" applyAlignment="1">
      <alignment horizontal="center" vertical="top" wrapText="1"/>
    </xf>
    <xf numFmtId="171" fontId="9" fillId="3" borderId="8" xfId="0" applyNumberFormat="1" applyFont="1" applyFill="1" applyBorder="1" applyAlignment="1">
      <alignment horizontal="center" vertical="top" wrapText="1"/>
    </xf>
    <xf numFmtId="169" fontId="9" fillId="3" borderId="10" xfId="0" applyNumberFormat="1" applyFont="1" applyFill="1" applyBorder="1" applyAlignment="1">
      <alignment vertical="top" wrapText="1"/>
    </xf>
    <xf numFmtId="0" fontId="9" fillId="0" borderId="8" xfId="0" applyFont="1" applyBorder="1" applyAlignment="1">
      <alignment horizontal="center" vertical="top" wrapText="1"/>
    </xf>
    <xf numFmtId="0" fontId="8" fillId="0" borderId="9" xfId="0" applyFont="1" applyBorder="1" applyAlignment="1">
      <alignment vertical="top" wrapText="1"/>
    </xf>
    <xf numFmtId="0" fontId="8" fillId="0" borderId="9" xfId="0" applyFont="1" applyBorder="1" applyAlignment="1">
      <alignment horizontal="center" vertical="top" wrapText="1"/>
    </xf>
    <xf numFmtId="0" fontId="10" fillId="3" borderId="11" xfId="0" applyFont="1" applyFill="1" applyBorder="1" applyAlignment="1">
      <alignment horizontal="right" indent="2"/>
    </xf>
    <xf numFmtId="169" fontId="8" fillId="0" borderId="10" xfId="0" applyNumberFormat="1" applyFont="1" applyBorder="1" applyAlignment="1">
      <alignment vertical="top" wrapText="1"/>
    </xf>
    <xf numFmtId="0" fontId="4" fillId="6" borderId="0" xfId="0" applyFont="1" applyFill="1" applyAlignment="1">
      <alignment vertical="top" wrapText="1"/>
    </xf>
    <xf numFmtId="0" fontId="9" fillId="0" borderId="9" xfId="0" applyFont="1" applyBorder="1" applyAlignment="1">
      <alignment vertical="top" wrapText="1"/>
    </xf>
    <xf numFmtId="169" fontId="9" fillId="3" borderId="12" xfId="0" applyNumberFormat="1" applyFont="1" applyFill="1" applyBorder="1" applyAlignment="1">
      <alignment vertical="top" wrapText="1"/>
    </xf>
    <xf numFmtId="0" fontId="12" fillId="0" borderId="9" xfId="0" applyFont="1" applyBorder="1" applyAlignment="1">
      <alignment vertical="top" wrapText="1"/>
    </xf>
    <xf numFmtId="0" fontId="13" fillId="2" borderId="2" xfId="0" applyFont="1" applyFill="1" applyBorder="1" applyAlignment="1">
      <alignment horizontal="center" vertical="center"/>
    </xf>
    <xf numFmtId="1" fontId="13" fillId="2" borderId="2" xfId="0" applyNumberFormat="1" applyFont="1" applyFill="1" applyBorder="1" applyAlignment="1">
      <alignment horizontal="center" vertical="center"/>
    </xf>
    <xf numFmtId="170" fontId="13" fillId="2" borderId="2" xfId="0" applyNumberFormat="1" applyFont="1" applyFill="1" applyBorder="1" applyAlignment="1">
      <alignment horizontal="center" vertical="center"/>
    </xf>
    <xf numFmtId="170" fontId="13" fillId="2" borderId="3" xfId="0" applyNumberFormat="1" applyFont="1" applyFill="1" applyBorder="1" applyAlignment="1">
      <alignment horizontal="center" vertical="center"/>
    </xf>
    <xf numFmtId="170" fontId="13" fillId="0" borderId="0" xfId="0" applyNumberFormat="1" applyFont="1" applyAlignment="1">
      <alignment vertical="center"/>
    </xf>
    <xf numFmtId="170" fontId="13" fillId="4" borderId="0" xfId="0" applyNumberFormat="1" applyFont="1" applyFill="1" applyAlignment="1">
      <alignment vertical="center"/>
    </xf>
    <xf numFmtId="0" fontId="13" fillId="4" borderId="0" xfId="0" applyFont="1" applyFill="1" applyAlignment="1">
      <alignment vertical="center"/>
    </xf>
    <xf numFmtId="2" fontId="13" fillId="4" borderId="0" xfId="0" applyNumberFormat="1" applyFont="1" applyFill="1" applyAlignment="1">
      <alignment vertical="center"/>
    </xf>
    <xf numFmtId="167" fontId="13" fillId="4" borderId="0" xfId="0" applyNumberFormat="1" applyFont="1" applyFill="1" applyAlignment="1">
      <alignment vertical="center"/>
    </xf>
    <xf numFmtId="0" fontId="13" fillId="2" borderId="0" xfId="0" applyFont="1" applyFill="1" applyAlignment="1">
      <alignment horizontal="center" vertical="center"/>
    </xf>
    <xf numFmtId="1" fontId="13" fillId="2" borderId="0" xfId="0" applyNumberFormat="1" applyFont="1" applyFill="1" applyAlignment="1">
      <alignment horizontal="center" vertical="center"/>
    </xf>
    <xf numFmtId="170" fontId="13" fillId="2" borderId="0" xfId="0" applyNumberFormat="1" applyFont="1" applyFill="1" applyAlignment="1">
      <alignment horizontal="center" vertical="center"/>
    </xf>
    <xf numFmtId="170" fontId="13" fillId="2" borderId="5" xfId="0" applyNumberFormat="1" applyFont="1" applyFill="1" applyBorder="1" applyAlignment="1">
      <alignment horizontal="center" vertical="center"/>
    </xf>
    <xf numFmtId="0" fontId="13" fillId="2" borderId="6" xfId="0" applyFont="1" applyFill="1" applyBorder="1" applyAlignment="1">
      <alignment horizontal="center" vertical="center"/>
    </xf>
    <xf numFmtId="1" fontId="13" fillId="2" borderId="6" xfId="0" applyNumberFormat="1" applyFont="1" applyFill="1" applyBorder="1" applyAlignment="1">
      <alignment horizontal="center" vertical="center"/>
    </xf>
    <xf numFmtId="170" fontId="13" fillId="2" borderId="6" xfId="0" applyNumberFormat="1" applyFont="1" applyFill="1" applyBorder="1" applyAlignment="1">
      <alignment horizontal="center" vertical="center"/>
    </xf>
    <xf numFmtId="170" fontId="13" fillId="2" borderId="7" xfId="0" applyNumberFormat="1" applyFont="1" applyFill="1" applyBorder="1" applyAlignment="1">
      <alignment horizontal="center" vertical="center"/>
    </xf>
    <xf numFmtId="0" fontId="14" fillId="0" borderId="0" xfId="0" applyFont="1" applyAlignment="1">
      <alignment horizontal="center" vertical="center"/>
    </xf>
    <xf numFmtId="0" fontId="15" fillId="0" borderId="0" xfId="0" applyFont="1"/>
    <xf numFmtId="0" fontId="15" fillId="0" borderId="0" xfId="0" applyFont="1" applyAlignment="1">
      <alignment vertical="center"/>
    </xf>
    <xf numFmtId="49" fontId="15" fillId="0" borderId="0" xfId="0" applyNumberFormat="1" applyFont="1" applyAlignment="1">
      <alignment horizontal="center"/>
    </xf>
    <xf numFmtId="0" fontId="15" fillId="0" borderId="0" xfId="0" applyFont="1" applyAlignment="1">
      <alignment horizontal="center"/>
    </xf>
    <xf numFmtId="0" fontId="14" fillId="2" borderId="1" xfId="0" applyFont="1" applyFill="1" applyBorder="1" applyAlignment="1">
      <alignment horizontal="right" vertical="center"/>
    </xf>
    <xf numFmtId="0" fontId="14" fillId="2" borderId="2" xfId="0" applyFont="1" applyFill="1" applyBorder="1" applyAlignment="1">
      <alignment horizontal="left" vertical="center" wrapText="1"/>
    </xf>
    <xf numFmtId="0" fontId="13" fillId="0" borderId="0" xfId="0" applyFont="1" applyAlignment="1">
      <alignment vertical="top" wrapText="1"/>
    </xf>
    <xf numFmtId="0" fontId="14" fillId="2" borderId="4" xfId="0" applyFont="1" applyFill="1" applyBorder="1" applyAlignment="1">
      <alignment horizontal="right" vertical="center"/>
    </xf>
    <xf numFmtId="0" fontId="14" fillId="2" borderId="0" xfId="0" applyFont="1" applyFill="1" applyAlignment="1">
      <alignment horizontal="left" vertical="center" wrapText="1"/>
    </xf>
    <xf numFmtId="0" fontId="16" fillId="0" borderId="0" xfId="0" applyFont="1" applyAlignment="1">
      <alignment horizontal="center" vertical="top" wrapText="1"/>
    </xf>
    <xf numFmtId="168" fontId="14" fillId="2" borderId="0" xfId="0" applyNumberFormat="1" applyFont="1" applyFill="1" applyAlignment="1">
      <alignment horizontal="left" vertical="center" wrapText="1"/>
    </xf>
    <xf numFmtId="0" fontId="14" fillId="2" borderId="6" xfId="0" applyFont="1" applyFill="1" applyBorder="1" applyAlignment="1">
      <alignment horizontal="left" vertical="center" wrapText="1"/>
    </xf>
    <xf numFmtId="0" fontId="16" fillId="3" borderId="8" xfId="0" applyFont="1" applyFill="1" applyBorder="1" applyAlignment="1">
      <alignment horizontal="center" vertical="top" wrapText="1"/>
    </xf>
    <xf numFmtId="0" fontId="16" fillId="3" borderId="9" xfId="0" applyFont="1" applyFill="1" applyBorder="1" applyAlignment="1">
      <alignment horizontal="center" vertical="top" wrapText="1"/>
    </xf>
    <xf numFmtId="1" fontId="16" fillId="3" borderId="9" xfId="0" applyNumberFormat="1" applyFont="1" applyFill="1" applyBorder="1" applyAlignment="1">
      <alignment horizontal="center" vertical="top" wrapText="1"/>
    </xf>
    <xf numFmtId="170" fontId="16" fillId="3" borderId="9" xfId="0" applyNumberFormat="1" applyFont="1" applyFill="1" applyBorder="1" applyAlignment="1">
      <alignment horizontal="center" vertical="top" wrapText="1"/>
    </xf>
    <xf numFmtId="170" fontId="16" fillId="3" borderId="10" xfId="0" applyNumberFormat="1" applyFont="1" applyFill="1" applyBorder="1" applyAlignment="1">
      <alignment horizontal="center" vertical="top" wrapText="1"/>
    </xf>
    <xf numFmtId="170" fontId="16" fillId="0" borderId="0" xfId="0" applyNumberFormat="1" applyFont="1" applyAlignment="1">
      <alignment horizontal="center" vertical="top" wrapText="1"/>
    </xf>
    <xf numFmtId="170" fontId="16" fillId="5" borderId="0" xfId="0" applyNumberFormat="1" applyFont="1" applyFill="1" applyAlignment="1">
      <alignment horizontal="center" vertical="top" wrapText="1"/>
    </xf>
    <xf numFmtId="0" fontId="16" fillId="5" borderId="0" xfId="0" applyFont="1" applyFill="1" applyAlignment="1">
      <alignment horizontal="center" vertical="top" wrapText="1"/>
    </xf>
    <xf numFmtId="2" fontId="16" fillId="5" borderId="0" xfId="0" applyNumberFormat="1" applyFont="1" applyFill="1" applyAlignment="1">
      <alignment horizontal="center" vertical="top" wrapText="1"/>
    </xf>
    <xf numFmtId="4" fontId="16" fillId="5" borderId="0" xfId="0" applyNumberFormat="1" applyFont="1" applyFill="1" applyAlignment="1">
      <alignment horizontal="center" vertical="top" wrapText="1"/>
    </xf>
    <xf numFmtId="0" fontId="13" fillId="0" borderId="13" xfId="0" applyFont="1" applyBorder="1" applyAlignment="1">
      <alignment horizontal="left" vertical="center" wrapText="1"/>
    </xf>
    <xf numFmtId="0" fontId="16" fillId="0" borderId="14" xfId="0" applyFont="1" applyBorder="1" applyAlignment="1">
      <alignment horizontal="left" vertical="top" wrapText="1"/>
    </xf>
    <xf numFmtId="0" fontId="13" fillId="0" borderId="14" xfId="0" applyFont="1" applyBorder="1" applyAlignment="1">
      <alignment horizontal="left" vertical="center" wrapText="1"/>
    </xf>
    <xf numFmtId="0" fontId="13" fillId="0" borderId="16" xfId="0" applyFont="1" applyBorder="1" applyAlignment="1">
      <alignment horizontal="left" wrapText="1"/>
    </xf>
    <xf numFmtId="0" fontId="13" fillId="0" borderId="19" xfId="0" applyFont="1" applyBorder="1" applyAlignment="1">
      <alignment horizontal="left" wrapText="1"/>
    </xf>
    <xf numFmtId="0" fontId="13" fillId="0" borderId="15" xfId="0" applyFont="1" applyBorder="1" applyAlignment="1">
      <alignment horizontal="left" wrapText="1"/>
    </xf>
    <xf numFmtId="0" fontId="13" fillId="0" borderId="16" xfId="0" applyFont="1" applyBorder="1" applyAlignment="1">
      <alignment horizontal="left" vertical="top" wrapText="1"/>
    </xf>
    <xf numFmtId="0" fontId="13" fillId="0" borderId="20" xfId="0" applyFont="1" applyBorder="1" applyAlignment="1">
      <alignment horizontal="left"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1" fontId="19" fillId="0" borderId="15" xfId="0" applyNumberFormat="1" applyFont="1" applyBorder="1" applyAlignment="1">
      <alignment horizontal="right" vertical="top" shrinkToFit="1"/>
    </xf>
    <xf numFmtId="0" fontId="15" fillId="0" borderId="16" xfId="0" applyFont="1" applyBorder="1" applyAlignment="1">
      <alignment horizontal="center" vertical="top" wrapText="1"/>
    </xf>
    <xf numFmtId="1" fontId="19" fillId="0" borderId="16" xfId="0" applyNumberFormat="1" applyFont="1" applyBorder="1" applyAlignment="1">
      <alignment horizontal="right" vertical="top" shrinkToFit="1"/>
    </xf>
    <xf numFmtId="0" fontId="15" fillId="0" borderId="16" xfId="0" applyFont="1" applyBorder="1" applyAlignment="1">
      <alignment horizontal="left" vertical="top" wrapText="1"/>
    </xf>
    <xf numFmtId="0" fontId="13" fillId="0" borderId="20" xfId="0" applyFont="1" applyBorder="1" applyAlignment="1">
      <alignment horizontal="left" vertical="center" wrapText="1"/>
    </xf>
    <xf numFmtId="0" fontId="14" fillId="0" borderId="16" xfId="0" applyFont="1" applyBorder="1" applyAlignment="1">
      <alignment horizontal="left" vertical="top" wrapText="1"/>
    </xf>
    <xf numFmtId="0" fontId="13" fillId="0" borderId="20" xfId="0" applyFont="1" applyBorder="1" applyAlignment="1">
      <alignment horizontal="left" vertical="top" wrapText="1" indent="2"/>
    </xf>
    <xf numFmtId="0" fontId="13" fillId="0" borderId="17" xfId="0" applyFont="1" applyBorder="1" applyAlignment="1">
      <alignment horizontal="left" wrapText="1"/>
    </xf>
    <xf numFmtId="0" fontId="13" fillId="0" borderId="18" xfId="0" applyFont="1" applyBorder="1" applyAlignment="1">
      <alignment horizontal="left" vertical="top" wrapText="1"/>
    </xf>
    <xf numFmtId="0" fontId="15" fillId="0" borderId="18" xfId="0" applyFont="1" applyBorder="1" applyAlignment="1">
      <alignment horizontal="left" vertical="top" wrapText="1"/>
    </xf>
    <xf numFmtId="1" fontId="19" fillId="0" borderId="18" xfId="0" applyNumberFormat="1" applyFont="1" applyBorder="1" applyAlignment="1">
      <alignment horizontal="right" vertical="top" shrinkToFit="1"/>
    </xf>
    <xf numFmtId="0" fontId="13" fillId="0" borderId="18" xfId="0" applyFont="1" applyBorder="1" applyAlignment="1">
      <alignment horizontal="left" wrapText="1"/>
    </xf>
    <xf numFmtId="0" fontId="13" fillId="0" borderId="21" xfId="0" applyFont="1" applyBorder="1" applyAlignment="1">
      <alignment horizontal="left" wrapText="1"/>
    </xf>
    <xf numFmtId="167" fontId="13" fillId="2" borderId="3" xfId="0" applyNumberFormat="1" applyFont="1" applyFill="1" applyBorder="1" applyAlignment="1">
      <alignment vertical="center"/>
    </xf>
    <xf numFmtId="167" fontId="13" fillId="2" borderId="5" xfId="0" applyNumberFormat="1" applyFont="1" applyFill="1" applyBorder="1" applyAlignment="1">
      <alignment vertical="center"/>
    </xf>
    <xf numFmtId="167" fontId="13" fillId="2" borderId="7" xfId="0" applyNumberFormat="1" applyFont="1" applyFill="1" applyBorder="1" applyAlignment="1">
      <alignment vertical="center"/>
    </xf>
    <xf numFmtId="4" fontId="16" fillId="3" borderId="10" xfId="0" applyNumberFormat="1" applyFont="1" applyFill="1" applyBorder="1" applyAlignment="1">
      <alignment horizontal="center" vertical="top" wrapText="1"/>
    </xf>
    <xf numFmtId="0" fontId="16" fillId="0" borderId="9" xfId="0" applyFont="1" applyBorder="1" applyAlignment="1">
      <alignment horizontal="center" vertical="top" wrapText="1"/>
    </xf>
    <xf numFmtId="0" fontId="15" fillId="0" borderId="9" xfId="0" applyFont="1" applyBorder="1" applyAlignment="1">
      <alignment horizontal="left" vertical="top" wrapText="1"/>
    </xf>
    <xf numFmtId="0" fontId="15" fillId="0" borderId="9" xfId="0" applyFont="1" applyBorder="1" applyAlignment="1">
      <alignment vertical="top" wrapText="1"/>
    </xf>
    <xf numFmtId="4" fontId="13" fillId="0" borderId="0" xfId="0" applyNumberFormat="1" applyFont="1" applyAlignment="1">
      <alignment vertical="top" wrapText="1"/>
    </xf>
    <xf numFmtId="4" fontId="16" fillId="0" borderId="9" xfId="0" applyNumberFormat="1" applyFont="1" applyBorder="1" applyAlignment="1">
      <alignment horizontal="center" vertical="top" wrapText="1"/>
    </xf>
    <xf numFmtId="0" fontId="15" fillId="0" borderId="9" xfId="0" applyFont="1" applyBorder="1"/>
    <xf numFmtId="0" fontId="15" fillId="0" borderId="9" xfId="0" applyFont="1" applyBorder="1" applyAlignment="1">
      <alignment horizontal="center" vertical="top" wrapText="1"/>
    </xf>
    <xf numFmtId="169" fontId="15" fillId="0" borderId="9" xfId="0" applyNumberFormat="1" applyFont="1" applyBorder="1" applyAlignment="1">
      <alignment vertical="top" wrapText="1"/>
    </xf>
    <xf numFmtId="0" fontId="15" fillId="0" borderId="22" xfId="0" applyFont="1" applyBorder="1"/>
    <xf numFmtId="0" fontId="15" fillId="0" borderId="23" xfId="0" applyFont="1" applyBorder="1"/>
    <xf numFmtId="0" fontId="14" fillId="0" borderId="23" xfId="0" applyFont="1" applyBorder="1" applyAlignment="1">
      <alignment horizontal="right" vertical="top" wrapText="1"/>
    </xf>
    <xf numFmtId="169" fontId="14" fillId="0" borderId="23" xfId="0" applyNumberFormat="1" applyFont="1" applyBorder="1"/>
    <xf numFmtId="0" fontId="15" fillId="0" borderId="6" xfId="0" applyFont="1" applyBorder="1"/>
    <xf numFmtId="0" fontId="21" fillId="0" borderId="6" xfId="0" applyFont="1" applyBorder="1" applyAlignment="1">
      <alignment horizontal="right"/>
    </xf>
    <xf numFmtId="169" fontId="21" fillId="0" borderId="6" xfId="0" applyNumberFormat="1" applyFont="1" applyBorder="1"/>
    <xf numFmtId="169" fontId="20" fillId="0" borderId="22" xfId="0" applyNumberFormat="1" applyFont="1" applyBorder="1"/>
    <xf numFmtId="0" fontId="15" fillId="0" borderId="30" xfId="0" applyFont="1" applyBorder="1" applyAlignment="1">
      <alignment horizontal="center" vertical="center" wrapText="1"/>
    </xf>
    <xf numFmtId="0" fontId="15" fillId="0" borderId="30" xfId="0" applyFont="1" applyBorder="1"/>
    <xf numFmtId="0" fontId="13" fillId="0" borderId="32" xfId="0" applyFont="1" applyBorder="1"/>
    <xf numFmtId="0" fontId="13" fillId="0" borderId="33" xfId="0" applyFont="1" applyBorder="1"/>
    <xf numFmtId="0" fontId="13" fillId="0" borderId="34" xfId="0" applyFont="1" applyBorder="1"/>
    <xf numFmtId="0" fontId="22" fillId="8" borderId="35" xfId="0" applyFont="1" applyFill="1" applyBorder="1" applyAlignment="1">
      <alignment horizontal="center" vertical="center" wrapText="1"/>
    </xf>
    <xf numFmtId="0" fontId="22" fillId="8" borderId="36" xfId="0" applyFont="1" applyFill="1" applyBorder="1" applyAlignment="1">
      <alignment horizontal="center" vertical="center" wrapText="1"/>
    </xf>
    <xf numFmtId="0" fontId="22" fillId="8" borderId="37" xfId="0" applyFont="1" applyFill="1" applyBorder="1" applyAlignment="1">
      <alignment horizontal="center" vertical="center" wrapText="1"/>
    </xf>
    <xf numFmtId="0" fontId="15" fillId="9" borderId="38" xfId="0" applyFont="1" applyFill="1" applyBorder="1" applyAlignment="1">
      <alignment horizontal="center" vertical="center" wrapText="1"/>
    </xf>
    <xf numFmtId="0" fontId="15" fillId="9" borderId="39" xfId="0" applyFont="1" applyFill="1" applyBorder="1" applyAlignment="1">
      <alignment vertical="center" wrapText="1"/>
    </xf>
    <xf numFmtId="0" fontId="15" fillId="9" borderId="39" xfId="0" applyFont="1" applyFill="1" applyBorder="1" applyAlignment="1">
      <alignment horizontal="center" vertical="center" wrapText="1"/>
    </xf>
    <xf numFmtId="0" fontId="15" fillId="10" borderId="39" xfId="0" applyFont="1" applyFill="1" applyBorder="1" applyAlignment="1">
      <alignment horizontal="center" vertical="center" wrapText="1"/>
    </xf>
    <xf numFmtId="0" fontId="15" fillId="9" borderId="40" xfId="0" applyFont="1" applyFill="1" applyBorder="1" applyAlignment="1">
      <alignment horizontal="center" vertical="center" wrapText="1"/>
    </xf>
    <xf numFmtId="0" fontId="15" fillId="11" borderId="38" xfId="0" applyFont="1" applyFill="1" applyBorder="1" applyAlignment="1">
      <alignment horizontal="center" vertical="center" wrapText="1"/>
    </xf>
    <xf numFmtId="0" fontId="15" fillId="11" borderId="39" xfId="0" applyFont="1" applyFill="1" applyBorder="1" applyAlignment="1">
      <alignment vertical="center" wrapText="1"/>
    </xf>
    <xf numFmtId="0" fontId="15" fillId="11" borderId="39" xfId="0" applyFont="1" applyFill="1" applyBorder="1" applyAlignment="1">
      <alignment horizontal="center" vertical="center" wrapText="1"/>
    </xf>
    <xf numFmtId="0" fontId="15" fillId="11" borderId="40" xfId="0" applyFont="1" applyFill="1" applyBorder="1" applyAlignment="1">
      <alignment horizontal="center" vertical="center" wrapText="1"/>
    </xf>
    <xf numFmtId="0" fontId="24" fillId="12" borderId="39" xfId="0" applyFont="1" applyFill="1" applyBorder="1" applyAlignment="1">
      <alignment horizontal="center" vertical="center" wrapText="1"/>
    </xf>
    <xf numFmtId="0" fontId="15" fillId="13" borderId="38" xfId="0" applyFont="1" applyFill="1" applyBorder="1" applyAlignment="1">
      <alignment horizontal="center" vertical="center" wrapText="1"/>
    </xf>
    <xf numFmtId="0" fontId="15" fillId="13" borderId="39" xfId="0" applyFont="1" applyFill="1" applyBorder="1" applyAlignment="1">
      <alignment vertical="center" wrapText="1"/>
    </xf>
    <xf numFmtId="0" fontId="15" fillId="13" borderId="39" xfId="0" applyFont="1" applyFill="1" applyBorder="1" applyAlignment="1">
      <alignment horizontal="center" vertical="center" wrapText="1"/>
    </xf>
    <xf numFmtId="0" fontId="25" fillId="13" borderId="39" xfId="0" applyFont="1" applyFill="1" applyBorder="1" applyAlignment="1">
      <alignment horizontal="center" vertical="center" wrapText="1"/>
    </xf>
    <xf numFmtId="0" fontId="15" fillId="13" borderId="40" xfId="0" applyFont="1" applyFill="1" applyBorder="1" applyAlignment="1">
      <alignment horizontal="center" vertical="center" wrapText="1"/>
    </xf>
    <xf numFmtId="2" fontId="25" fillId="13" borderId="39" xfId="0" applyNumberFormat="1" applyFont="1" applyFill="1" applyBorder="1" applyAlignment="1">
      <alignment horizontal="center" vertical="center" wrapText="1"/>
    </xf>
    <xf numFmtId="0" fontId="15" fillId="0" borderId="38" xfId="0" applyFont="1" applyBorder="1"/>
    <xf numFmtId="0" fontId="15" fillId="0" borderId="38" xfId="0" applyFont="1" applyBorder="1" applyAlignment="1">
      <alignment horizontal="center" vertical="center" wrapText="1"/>
    </xf>
    <xf numFmtId="0" fontId="15" fillId="0" borderId="41" xfId="0" applyFont="1" applyBorder="1" applyAlignment="1">
      <alignment horizontal="center" vertical="center" wrapText="1"/>
    </xf>
    <xf numFmtId="172" fontId="15" fillId="0" borderId="22" xfId="0" applyNumberFormat="1" applyFont="1" applyBorder="1" applyAlignment="1">
      <alignment horizontal="center"/>
    </xf>
    <xf numFmtId="49" fontId="9" fillId="3" borderId="8" xfId="0" applyNumberFormat="1" applyFont="1" applyFill="1" applyBorder="1" applyAlignment="1">
      <alignment horizontal="center" vertical="top" wrapText="1"/>
    </xf>
    <xf numFmtId="0" fontId="20" fillId="0" borderId="22" xfId="0" applyFont="1" applyBorder="1" applyAlignment="1">
      <alignment horizontal="right"/>
    </xf>
    <xf numFmtId="0" fontId="9" fillId="14" borderId="8" xfId="0" applyFont="1" applyFill="1" applyBorder="1" applyAlignment="1">
      <alignment horizontal="center" vertical="top" wrapText="1"/>
    </xf>
    <xf numFmtId="0" fontId="12" fillId="14" borderId="9" xfId="0" applyFont="1" applyFill="1" applyBorder="1" applyAlignment="1">
      <alignment vertical="top" wrapText="1"/>
    </xf>
    <xf numFmtId="0" fontId="8" fillId="14" borderId="9" xfId="0" applyFont="1" applyFill="1" applyBorder="1" applyAlignment="1">
      <alignment horizontal="center" vertical="top" wrapText="1"/>
    </xf>
    <xf numFmtId="169" fontId="8" fillId="14" borderId="10" xfId="0" applyNumberFormat="1" applyFont="1" applyFill="1" applyBorder="1" applyAlignment="1">
      <alignment vertical="top" wrapText="1"/>
    </xf>
    <xf numFmtId="0" fontId="9" fillId="14" borderId="9" xfId="0" applyFont="1" applyFill="1" applyBorder="1" applyAlignment="1">
      <alignment vertical="top" wrapText="1"/>
    </xf>
    <xf numFmtId="0" fontId="10" fillId="15" borderId="11" xfId="0" applyFont="1" applyFill="1" applyBorder="1" applyAlignment="1">
      <alignment horizontal="right" indent="2"/>
    </xf>
    <xf numFmtId="169" fontId="9" fillId="15" borderId="12" xfId="0" applyNumberFormat="1" applyFont="1" applyFill="1" applyBorder="1" applyAlignment="1">
      <alignment vertical="top" wrapText="1"/>
    </xf>
    <xf numFmtId="169" fontId="8" fillId="0" borderId="44" xfId="0" applyNumberFormat="1" applyFont="1" applyBorder="1" applyAlignment="1">
      <alignment horizontal="center" vertical="top" wrapText="1"/>
    </xf>
    <xf numFmtId="169" fontId="8" fillId="0" borderId="45" xfId="0" applyNumberFormat="1" applyFont="1" applyBorder="1" applyAlignment="1">
      <alignment horizontal="center" vertical="top" wrapText="1"/>
    </xf>
    <xf numFmtId="169" fontId="8" fillId="0" borderId="46" xfId="0" applyNumberFormat="1" applyFont="1" applyBorder="1" applyAlignment="1">
      <alignment horizontal="center" vertical="top" wrapText="1"/>
    </xf>
    <xf numFmtId="0" fontId="22" fillId="8" borderId="38" xfId="0" applyFont="1" applyFill="1" applyBorder="1" applyAlignment="1">
      <alignment horizontal="left" vertical="center"/>
    </xf>
    <xf numFmtId="0" fontId="22" fillId="8" borderId="39" xfId="0" applyFont="1" applyFill="1" applyBorder="1" applyAlignment="1">
      <alignment horizontal="left" vertical="center"/>
    </xf>
    <xf numFmtId="0" fontId="22" fillId="8" borderId="40" xfId="0" applyFont="1" applyFill="1" applyBorder="1" applyAlignment="1">
      <alignment horizontal="left" vertical="center"/>
    </xf>
    <xf numFmtId="0" fontId="22" fillId="7" borderId="24" xfId="0" applyFont="1" applyFill="1" applyBorder="1" applyAlignment="1">
      <alignment horizontal="center" vertical="center"/>
    </xf>
    <xf numFmtId="0" fontId="22" fillId="7" borderId="25" xfId="0" applyFont="1" applyFill="1" applyBorder="1" applyAlignment="1">
      <alignment horizontal="center" vertical="center"/>
    </xf>
    <xf numFmtId="0" fontId="22" fillId="7" borderId="26" xfId="0" applyFont="1" applyFill="1" applyBorder="1" applyAlignment="1">
      <alignment horizontal="center" vertical="center"/>
    </xf>
    <xf numFmtId="0" fontId="22" fillId="7" borderId="27" xfId="0" applyFont="1" applyFill="1" applyBorder="1" applyAlignment="1">
      <alignment horizontal="center" vertical="center"/>
    </xf>
    <xf numFmtId="0" fontId="22" fillId="7" borderId="28" xfId="0" applyFont="1" applyFill="1" applyBorder="1" applyAlignment="1">
      <alignment horizontal="center" vertical="center"/>
    </xf>
    <xf numFmtId="0" fontId="22" fillId="7" borderId="29" xfId="0" applyFont="1" applyFill="1" applyBorder="1" applyAlignment="1">
      <alignment horizontal="center" vertical="center"/>
    </xf>
    <xf numFmtId="0" fontId="22" fillId="8" borderId="27" xfId="0" applyFont="1" applyFill="1" applyBorder="1" applyAlignment="1">
      <alignment horizontal="left" vertical="center"/>
    </xf>
    <xf numFmtId="0" fontId="22" fillId="8" borderId="28" xfId="0" applyFont="1" applyFill="1" applyBorder="1" applyAlignment="1">
      <alignment horizontal="left" vertical="center"/>
    </xf>
    <xf numFmtId="0" fontId="22" fillId="8" borderId="29" xfId="0" applyFont="1" applyFill="1" applyBorder="1" applyAlignment="1">
      <alignment horizontal="left" vertical="center"/>
    </xf>
    <xf numFmtId="0" fontId="15" fillId="0" borderId="0" xfId="0" applyFont="1" applyAlignment="1">
      <alignment vertical="center" wrapText="1"/>
    </xf>
    <xf numFmtId="0" fontId="15" fillId="0" borderId="31" xfId="0" applyFont="1" applyBorder="1" applyAlignment="1">
      <alignment vertical="center" wrapText="1"/>
    </xf>
    <xf numFmtId="0" fontId="23" fillId="0" borderId="0" xfId="0" applyFont="1" applyAlignment="1">
      <alignment vertical="center" wrapText="1"/>
    </xf>
    <xf numFmtId="0" fontId="23" fillId="0" borderId="31" xfId="0" applyFont="1" applyBorder="1" applyAlignment="1">
      <alignment vertical="center" wrapText="1"/>
    </xf>
    <xf numFmtId="0" fontId="23" fillId="0" borderId="39" xfId="0" applyFont="1" applyBorder="1" applyAlignment="1">
      <alignment vertical="center" wrapText="1"/>
    </xf>
    <xf numFmtId="0" fontId="23" fillId="0" borderId="40" xfId="0" applyFont="1" applyBorder="1" applyAlignment="1">
      <alignment vertical="center" wrapText="1"/>
    </xf>
    <xf numFmtId="0" fontId="23" fillId="0" borderId="42" xfId="0" applyFont="1" applyBorder="1" applyAlignment="1">
      <alignment vertical="center" wrapText="1"/>
    </xf>
    <xf numFmtId="0" fontId="23" fillId="0" borderId="43" xfId="0" applyFont="1" applyBorder="1" applyAlignment="1">
      <alignment vertical="center" wrapText="1"/>
    </xf>
  </cellXfs>
  <cellStyles count="13">
    <cellStyle name="Comma 2" xfId="1" xr:uid="{00000000-0005-0000-0000-000006000000}"/>
    <cellStyle name="Comma 3" xfId="2" xr:uid="{00000000-0005-0000-0000-000007000000}"/>
    <cellStyle name="Comma 3 2" xfId="3" xr:uid="{00000000-0005-0000-0000-000008000000}"/>
    <cellStyle name="Comma 6" xfId="4" xr:uid="{00000000-0005-0000-0000-000009000000}"/>
    <cellStyle name="Currency 2" xfId="5" xr:uid="{00000000-0005-0000-0000-00000A000000}"/>
    <cellStyle name="Normal" xfId="0" builtinId="0"/>
    <cellStyle name="Normal 2" xfId="6" xr:uid="{00000000-0005-0000-0000-00000B000000}"/>
    <cellStyle name="Normal 2 2" xfId="7" xr:uid="{00000000-0005-0000-0000-00000C000000}"/>
    <cellStyle name="Normal 2 3" xfId="8" xr:uid="{00000000-0005-0000-0000-00000D000000}"/>
    <cellStyle name="Normal 3" xfId="9" xr:uid="{00000000-0005-0000-0000-00000E000000}"/>
    <cellStyle name="Normal 4" xfId="10" xr:uid="{00000000-0005-0000-0000-00000F000000}"/>
    <cellStyle name="Normal 5" xfId="11" xr:uid="{00000000-0005-0000-0000-000010000000}"/>
    <cellStyle name="Normal 6" xfId="12" xr:uid="{00000000-0005-0000-0000-00001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A6A6A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F5376EA-2DF6-42D4-A383-B93882A25591}">
  <we:reference id="wa200009404" version="1.0.0.8" store="en-US" storeType="OMEX"/>
  <we:alternateReferences>
    <we:reference id="WA200009404" version="1.0.0.8" store="" storeType="OMEX"/>
  </we:alternateReferences>
  <we:properties>
    <we:property name="claude.fileId" value="&quot;7ad00875-e230-478a-bede-b550e126b639&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view="pageLayout" zoomScale="115" zoomScaleNormal="90" zoomScaleSheetLayoutView="115" zoomScalePageLayoutView="115" workbookViewId="0">
      <selection activeCell="B5" sqref="B5"/>
    </sheetView>
  </sheetViews>
  <sheetFormatPr defaultColWidth="9.28515625" defaultRowHeight="12.75" x14ac:dyDescent="0.25"/>
  <cols>
    <col min="1" max="1" width="12" style="58" customWidth="1"/>
    <col min="2" max="2" width="60.5703125" style="58" customWidth="1"/>
    <col min="3" max="3" width="15.5703125" style="104" customWidth="1"/>
    <col min="4" max="4" width="13.7109375" style="58" customWidth="1"/>
    <col min="5" max="16384" width="9.28515625" style="58"/>
  </cols>
  <sheetData>
    <row r="1" spans="1:5" x14ac:dyDescent="0.25">
      <c r="A1" s="56" t="s">
        <v>0</v>
      </c>
      <c r="B1" s="57" t="s">
        <v>1</v>
      </c>
      <c r="C1" s="97"/>
    </row>
    <row r="2" spans="1:5" s="61" customFormat="1" x14ac:dyDescent="0.25">
      <c r="A2" s="59" t="s">
        <v>2</v>
      </c>
      <c r="B2" s="60" t="s">
        <v>3</v>
      </c>
      <c r="C2" s="98"/>
    </row>
    <row r="3" spans="1:5" s="61" customFormat="1" x14ac:dyDescent="0.25">
      <c r="A3" s="59" t="s">
        <v>4</v>
      </c>
      <c r="B3" s="62">
        <v>46254</v>
      </c>
      <c r="C3" s="98"/>
    </row>
    <row r="4" spans="1:5" s="61" customFormat="1" x14ac:dyDescent="0.25">
      <c r="A4" s="59" t="s">
        <v>5</v>
      </c>
      <c r="B4" s="62" t="s">
        <v>6</v>
      </c>
      <c r="C4" s="98"/>
    </row>
    <row r="5" spans="1:5" s="61" customFormat="1" x14ac:dyDescent="0.25">
      <c r="A5" s="59" t="s">
        <v>7</v>
      </c>
      <c r="B5" s="63">
        <v>2</v>
      </c>
      <c r="C5" s="99"/>
    </row>
    <row r="6" spans="1:5" x14ac:dyDescent="0.25">
      <c r="A6" s="64" t="s">
        <v>8</v>
      </c>
      <c r="B6" s="65" t="s">
        <v>9</v>
      </c>
      <c r="C6" s="100" t="s">
        <v>10</v>
      </c>
    </row>
    <row r="7" spans="1:5" x14ac:dyDescent="0.25">
      <c r="A7" s="101"/>
      <c r="B7" s="101"/>
      <c r="C7" s="105"/>
    </row>
    <row r="8" spans="1:5" x14ac:dyDescent="0.2">
      <c r="A8" s="106"/>
      <c r="B8" s="65" t="s">
        <v>11</v>
      </c>
      <c r="C8" s="106"/>
      <c r="D8" s="52"/>
      <c r="E8" s="52"/>
    </row>
    <row r="9" spans="1:5" x14ac:dyDescent="0.2">
      <c r="A9" s="106"/>
      <c r="B9" s="106"/>
      <c r="C9" s="106"/>
      <c r="D9" s="52"/>
      <c r="E9" s="52"/>
    </row>
    <row r="10" spans="1:5" x14ac:dyDescent="0.2">
      <c r="A10" s="107">
        <v>1</v>
      </c>
      <c r="B10" s="103" t="s">
        <v>220</v>
      </c>
      <c r="C10" s="108">
        <v>0</v>
      </c>
      <c r="D10" s="52"/>
      <c r="E10" s="52"/>
    </row>
    <row r="11" spans="1:5" x14ac:dyDescent="0.2">
      <c r="A11" s="107">
        <v>2</v>
      </c>
      <c r="B11" s="103" t="s">
        <v>209</v>
      </c>
      <c r="C11" s="108">
        <f>'CRAC Units - Scheme A'!F133</f>
        <v>403774.68199999997</v>
      </c>
      <c r="D11" s="52"/>
      <c r="E11" s="52"/>
    </row>
    <row r="12" spans="1:5" x14ac:dyDescent="0.2">
      <c r="A12" s="107">
        <v>3</v>
      </c>
      <c r="B12" s="103" t="s">
        <v>211</v>
      </c>
      <c r="C12" s="108">
        <f>'CRAC Units - Scheme B'!F133</f>
        <v>403774.68199999997</v>
      </c>
      <c r="D12" s="52"/>
      <c r="E12" s="52"/>
    </row>
    <row r="13" spans="1:5" x14ac:dyDescent="0.2">
      <c r="A13" s="107">
        <v>4</v>
      </c>
      <c r="B13" s="103" t="s">
        <v>215</v>
      </c>
      <c r="C13" s="108">
        <f>'CRAC Units - Scheme C'!F133</f>
        <v>403774.68199999997</v>
      </c>
      <c r="D13" s="52"/>
      <c r="E13" s="52"/>
    </row>
    <row r="14" spans="1:5" ht="38.25" x14ac:dyDescent="0.2">
      <c r="A14" s="106"/>
      <c r="B14" s="102" t="s">
        <v>619</v>
      </c>
      <c r="C14" s="106"/>
      <c r="D14" s="52"/>
      <c r="E14" s="52"/>
    </row>
    <row r="15" spans="1:5" ht="25.5" x14ac:dyDescent="0.2">
      <c r="A15" s="106"/>
      <c r="B15" s="102" t="s">
        <v>618</v>
      </c>
      <c r="C15" s="106"/>
      <c r="D15" s="52"/>
      <c r="E15" s="52"/>
    </row>
    <row r="16" spans="1:5" x14ac:dyDescent="0.2">
      <c r="A16" s="110"/>
      <c r="B16" s="111" t="s">
        <v>208</v>
      </c>
      <c r="C16" s="112">
        <f>SUM(C10:C13)</f>
        <v>1211324.0459999999</v>
      </c>
      <c r="D16" s="52"/>
      <c r="E16" s="52"/>
    </row>
    <row r="17" spans="1:5" x14ac:dyDescent="0.2">
      <c r="A17" s="109"/>
      <c r="B17" s="146" t="s">
        <v>217</v>
      </c>
      <c r="C17" s="144">
        <v>0.15</v>
      </c>
      <c r="D17" s="52"/>
      <c r="E17" s="52"/>
    </row>
    <row r="18" spans="1:5" x14ac:dyDescent="0.2">
      <c r="A18" s="109"/>
      <c r="B18" s="146" t="s">
        <v>218</v>
      </c>
      <c r="C18" s="116">
        <f>C16*C17</f>
        <v>181698.60689999998</v>
      </c>
      <c r="D18" s="52"/>
      <c r="E18" s="52"/>
    </row>
    <row r="19" spans="1:5" x14ac:dyDescent="0.2">
      <c r="A19" s="113"/>
      <c r="B19" s="114" t="s">
        <v>219</v>
      </c>
      <c r="C19" s="115">
        <f>C16+C18</f>
        <v>1393022.6528999999</v>
      </c>
      <c r="D19" s="52"/>
      <c r="E19" s="52"/>
    </row>
    <row r="20" spans="1:5" x14ac:dyDescent="0.2">
      <c r="A20" s="52"/>
      <c r="B20" s="52"/>
      <c r="C20" s="52"/>
      <c r="D20" s="52"/>
      <c r="E20" s="52"/>
    </row>
    <row r="21" spans="1:5" x14ac:dyDescent="0.2">
      <c r="A21" s="52"/>
      <c r="B21" s="52"/>
      <c r="C21" s="52"/>
      <c r="D21" s="52"/>
      <c r="E21" s="52"/>
    </row>
    <row r="22" spans="1:5" x14ac:dyDescent="0.2">
      <c r="A22" s="52"/>
      <c r="B22" s="52"/>
      <c r="C22" s="52"/>
      <c r="D22" s="52"/>
      <c r="E22" s="52"/>
    </row>
    <row r="23" spans="1:5" x14ac:dyDescent="0.2">
      <c r="A23" s="52"/>
      <c r="B23" s="52"/>
      <c r="C23" s="52"/>
      <c r="D23" s="52"/>
      <c r="E23" s="52"/>
    </row>
    <row r="24" spans="1:5" x14ac:dyDescent="0.2">
      <c r="A24" s="52"/>
      <c r="B24" s="52"/>
      <c r="C24" s="52"/>
      <c r="D24" s="52"/>
      <c r="E24" s="52"/>
    </row>
    <row r="25" spans="1:5" x14ac:dyDescent="0.2">
      <c r="A25" s="52"/>
      <c r="B25" s="52"/>
      <c r="C25" s="52"/>
      <c r="D25" s="52"/>
      <c r="E25" s="52"/>
    </row>
    <row r="26" spans="1:5" x14ac:dyDescent="0.2">
      <c r="A26" s="52"/>
      <c r="B26" s="52"/>
      <c r="C26" s="52"/>
      <c r="D26" s="52"/>
      <c r="E26" s="52"/>
    </row>
    <row r="27" spans="1:5" x14ac:dyDescent="0.2">
      <c r="A27" s="52"/>
      <c r="B27" s="52"/>
      <c r="C27" s="52"/>
      <c r="D27" s="52"/>
      <c r="E27" s="52"/>
    </row>
    <row r="28" spans="1:5" x14ac:dyDescent="0.2">
      <c r="A28" s="52"/>
      <c r="B28" s="52"/>
      <c r="C28" s="52"/>
      <c r="D28" s="52"/>
      <c r="E28" s="52"/>
    </row>
    <row r="29" spans="1:5" x14ac:dyDescent="0.2">
      <c r="A29" s="52"/>
      <c r="B29" s="52"/>
      <c r="C29" s="52"/>
      <c r="D29" s="52"/>
      <c r="E29" s="52"/>
    </row>
    <row r="30" spans="1:5" x14ac:dyDescent="0.2">
      <c r="A30" s="52"/>
      <c r="B30" s="52"/>
      <c r="C30" s="52"/>
      <c r="D30" s="52"/>
      <c r="E30" s="52"/>
    </row>
    <row r="31" spans="1:5" x14ac:dyDescent="0.2">
      <c r="A31" s="52"/>
      <c r="B31" s="52"/>
      <c r="C31" s="52"/>
      <c r="D31" s="52"/>
      <c r="E31" s="52"/>
    </row>
    <row r="32" spans="1:5" x14ac:dyDescent="0.2">
      <c r="A32" s="52"/>
      <c r="B32" s="52"/>
      <c r="C32" s="52"/>
      <c r="D32" s="52"/>
      <c r="E32" s="52"/>
    </row>
    <row r="33" spans="1:5" x14ac:dyDescent="0.2">
      <c r="A33" s="52"/>
      <c r="B33" s="52"/>
      <c r="C33" s="52"/>
      <c r="D33" s="52"/>
      <c r="E33" s="52"/>
    </row>
    <row r="34" spans="1:5" x14ac:dyDescent="0.2">
      <c r="A34" s="52"/>
      <c r="B34" s="52"/>
      <c r="C34" s="52"/>
      <c r="D34" s="52"/>
      <c r="E34" s="52"/>
    </row>
    <row r="35" spans="1:5" x14ac:dyDescent="0.2">
      <c r="A35" s="52"/>
      <c r="B35" s="52"/>
      <c r="C35" s="52"/>
    </row>
    <row r="36" spans="1:5" x14ac:dyDescent="0.2">
      <c r="A36" s="52"/>
      <c r="B36" s="52"/>
      <c r="C36" s="52"/>
    </row>
  </sheetData>
  <printOptions horizontalCentered="1"/>
  <pageMargins left="0.7" right="0.7" top="0.75" bottom="0.75" header="0.3" footer="0.3"/>
  <pageSetup paperSize="9" scale="9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78"/>
  <sheetViews>
    <sheetView view="pageBreakPreview" zoomScale="83" zoomScaleNormal="100" workbookViewId="0">
      <selection activeCell="D81" sqref="D81"/>
    </sheetView>
  </sheetViews>
  <sheetFormatPr defaultColWidth="8.85546875" defaultRowHeight="12.75" x14ac:dyDescent="0.2"/>
  <cols>
    <col min="1" max="1" width="12.42578125" style="54" customWidth="1"/>
    <col min="2" max="2" width="55.28515625" style="52" customWidth="1"/>
    <col min="3" max="4" width="5.7109375" style="55" customWidth="1"/>
    <col min="5" max="5" width="10.7109375" style="55" customWidth="1"/>
    <col min="6" max="6" width="14.7109375" style="55" customWidth="1"/>
    <col min="7" max="16384" width="8.85546875" style="52"/>
  </cols>
  <sheetData>
    <row r="1" spans="1:46" s="58" customFormat="1" ht="15" customHeight="1" x14ac:dyDescent="0.25">
      <c r="A1" s="56" t="s">
        <v>0</v>
      </c>
      <c r="B1" s="57" t="str">
        <f>'Summary Page'!B1</f>
        <v>WITS - SMH DATA CENTRE</v>
      </c>
      <c r="C1" s="34"/>
      <c r="D1" s="35"/>
      <c r="E1" s="36"/>
      <c r="F1" s="37"/>
      <c r="G1" s="38"/>
      <c r="H1" s="39"/>
      <c r="I1" s="39"/>
      <c r="J1" s="39"/>
      <c r="K1" s="39"/>
      <c r="L1" s="39"/>
      <c r="M1" s="39"/>
      <c r="N1" s="39"/>
      <c r="O1" s="39"/>
      <c r="P1" s="39"/>
      <c r="Q1" s="39"/>
      <c r="R1" s="39"/>
      <c r="S1" s="40"/>
      <c r="T1" s="39"/>
      <c r="U1" s="40"/>
      <c r="V1" s="39"/>
      <c r="W1" s="39"/>
      <c r="X1" s="39"/>
      <c r="Y1" s="39"/>
      <c r="Z1" s="39"/>
      <c r="AA1" s="39"/>
      <c r="AB1" s="41"/>
      <c r="AC1" s="40"/>
      <c r="AD1" s="42"/>
      <c r="AE1" s="42"/>
      <c r="AF1" s="42"/>
      <c r="AG1" s="42"/>
      <c r="AH1" s="42"/>
      <c r="AI1" s="42"/>
      <c r="AJ1" s="42"/>
      <c r="AK1" s="42"/>
      <c r="AL1" s="42"/>
      <c r="AM1" s="42"/>
      <c r="AN1" s="42"/>
      <c r="AO1" s="42"/>
      <c r="AP1" s="42"/>
      <c r="AQ1" s="42"/>
      <c r="AR1" s="42"/>
      <c r="AS1" s="42"/>
      <c r="AT1" s="42"/>
    </row>
    <row r="2" spans="1:46" s="61" customFormat="1" ht="15" customHeight="1" x14ac:dyDescent="0.25">
      <c r="A2" s="59" t="s">
        <v>2</v>
      </c>
      <c r="B2" s="60" t="str">
        <f>'Summary Page'!B2</f>
        <v>1005297-24</v>
      </c>
      <c r="C2" s="43"/>
      <c r="D2" s="44"/>
      <c r="E2" s="45"/>
      <c r="F2" s="46"/>
      <c r="G2" s="38"/>
      <c r="H2" s="39"/>
      <c r="I2" s="39"/>
      <c r="J2" s="39"/>
      <c r="K2" s="39"/>
      <c r="L2" s="39"/>
      <c r="M2" s="39"/>
      <c r="N2" s="39"/>
      <c r="O2" s="39"/>
      <c r="P2" s="39"/>
      <c r="Q2" s="39"/>
      <c r="R2" s="39"/>
      <c r="S2" s="40"/>
      <c r="T2" s="39"/>
      <c r="U2" s="40"/>
      <c r="V2" s="39"/>
      <c r="W2" s="39"/>
      <c r="X2" s="39"/>
      <c r="Y2" s="39"/>
      <c r="Z2" s="39"/>
      <c r="AA2" s="39"/>
      <c r="AB2" s="41"/>
      <c r="AC2" s="40"/>
      <c r="AD2" s="42"/>
      <c r="AE2" s="42"/>
      <c r="AF2" s="42"/>
      <c r="AG2" s="42"/>
      <c r="AH2" s="42"/>
      <c r="AI2" s="42"/>
      <c r="AJ2" s="42"/>
      <c r="AK2" s="42"/>
      <c r="AL2" s="42"/>
      <c r="AM2" s="42"/>
      <c r="AN2" s="42"/>
      <c r="AO2" s="42"/>
      <c r="AP2" s="42"/>
      <c r="AQ2" s="42"/>
      <c r="AR2" s="42"/>
      <c r="AS2" s="42"/>
      <c r="AT2" s="42"/>
    </row>
    <row r="3" spans="1:46" s="61" customFormat="1" ht="15" customHeight="1" x14ac:dyDescent="0.25">
      <c r="A3" s="59" t="s">
        <v>4</v>
      </c>
      <c r="B3" s="62">
        <f>'Summary Page'!B3</f>
        <v>46254</v>
      </c>
      <c r="C3" s="43"/>
      <c r="D3" s="44"/>
      <c r="E3" s="45"/>
      <c r="F3" s="46"/>
      <c r="G3" s="38"/>
      <c r="H3" s="39"/>
      <c r="I3" s="39"/>
      <c r="J3" s="39"/>
      <c r="K3" s="39"/>
      <c r="L3" s="39"/>
      <c r="M3" s="39"/>
      <c r="N3" s="39"/>
      <c r="O3" s="39"/>
      <c r="P3" s="39"/>
      <c r="Q3" s="39"/>
      <c r="R3" s="39"/>
      <c r="S3" s="40"/>
      <c r="T3" s="39"/>
      <c r="U3" s="40"/>
      <c r="V3" s="39"/>
      <c r="W3" s="39"/>
      <c r="X3" s="39"/>
      <c r="Y3" s="39"/>
      <c r="Z3" s="39"/>
      <c r="AA3" s="39"/>
      <c r="AB3" s="41"/>
      <c r="AD3" s="42"/>
      <c r="AE3" s="42"/>
      <c r="AF3" s="42"/>
      <c r="AG3" s="42"/>
      <c r="AH3" s="42"/>
      <c r="AI3" s="42"/>
      <c r="AJ3" s="42"/>
      <c r="AK3" s="42"/>
      <c r="AL3" s="42"/>
      <c r="AM3" s="42"/>
      <c r="AN3" s="42"/>
      <c r="AO3" s="42"/>
      <c r="AP3" s="42"/>
      <c r="AQ3" s="42"/>
      <c r="AR3" s="42"/>
      <c r="AS3" s="42"/>
      <c r="AT3" s="42"/>
    </row>
    <row r="4" spans="1:46" s="61" customFormat="1" ht="22.9" customHeight="1" x14ac:dyDescent="0.25">
      <c r="A4" s="59" t="s">
        <v>5</v>
      </c>
      <c r="B4" s="62" t="str">
        <f>B7</f>
        <v>PRELIMINARIES AND GENERAL AS PER THECONDITIONS OF THE CONTRACT</v>
      </c>
      <c r="C4" s="43"/>
      <c r="D4" s="44"/>
      <c r="E4" s="45"/>
      <c r="F4" s="46"/>
      <c r="G4" s="38"/>
      <c r="H4" s="39"/>
      <c r="I4" s="39"/>
      <c r="J4" s="39"/>
      <c r="K4" s="39"/>
      <c r="L4" s="39"/>
      <c r="M4" s="39"/>
      <c r="N4" s="39"/>
      <c r="O4" s="39"/>
      <c r="P4" s="39"/>
      <c r="Q4" s="39"/>
      <c r="R4" s="39"/>
      <c r="S4" s="40"/>
      <c r="T4" s="39"/>
      <c r="U4" s="40"/>
      <c r="V4" s="39"/>
      <c r="W4" s="39"/>
      <c r="X4" s="39"/>
      <c r="Y4" s="39"/>
      <c r="Z4" s="39"/>
      <c r="AA4" s="39"/>
      <c r="AB4" s="41"/>
      <c r="AC4" s="40"/>
      <c r="AD4" s="42"/>
      <c r="AE4" s="42"/>
      <c r="AF4" s="42"/>
      <c r="AG4" s="42"/>
      <c r="AH4" s="42"/>
      <c r="AI4" s="42"/>
      <c r="AJ4" s="42"/>
      <c r="AK4" s="42"/>
      <c r="AL4" s="42"/>
      <c r="AM4" s="42"/>
      <c r="AN4" s="42"/>
      <c r="AO4" s="42"/>
      <c r="AP4" s="42"/>
      <c r="AQ4" s="42"/>
      <c r="AR4" s="42"/>
      <c r="AS4" s="42"/>
      <c r="AT4" s="42"/>
    </row>
    <row r="5" spans="1:46" s="61" customFormat="1" ht="15" customHeight="1" x14ac:dyDescent="0.25">
      <c r="A5" s="59" t="s">
        <v>7</v>
      </c>
      <c r="B5" s="63">
        <f>'Summary Page'!B5</f>
        <v>2</v>
      </c>
      <c r="C5" s="47"/>
      <c r="D5" s="48"/>
      <c r="E5" s="49"/>
      <c r="F5" s="50"/>
      <c r="G5" s="38"/>
      <c r="H5" s="39"/>
      <c r="I5" s="39"/>
      <c r="J5" s="39"/>
      <c r="K5" s="39"/>
      <c r="L5" s="39"/>
      <c r="M5" s="39"/>
      <c r="N5" s="39"/>
      <c r="O5" s="39"/>
      <c r="P5" s="39"/>
      <c r="Q5" s="39"/>
      <c r="R5" s="39"/>
      <c r="S5" s="40"/>
      <c r="T5" s="39"/>
      <c r="U5" s="40"/>
      <c r="V5" s="39"/>
      <c r="W5" s="39"/>
      <c r="X5" s="39"/>
      <c r="Y5" s="39"/>
      <c r="Z5" s="39"/>
      <c r="AA5" s="39"/>
      <c r="AB5" s="41"/>
      <c r="AC5" s="40"/>
      <c r="AD5" s="42"/>
      <c r="AE5" s="42"/>
      <c r="AF5" s="42"/>
      <c r="AG5" s="42"/>
      <c r="AH5" s="42"/>
      <c r="AI5" s="42"/>
      <c r="AJ5" s="42"/>
      <c r="AK5" s="42"/>
      <c r="AL5" s="42"/>
      <c r="AM5" s="42"/>
      <c r="AN5" s="42"/>
      <c r="AO5" s="42"/>
      <c r="AP5" s="42"/>
      <c r="AQ5" s="42"/>
      <c r="AR5" s="42"/>
      <c r="AS5" s="42"/>
      <c r="AT5" s="42"/>
    </row>
    <row r="6" spans="1:46" s="58" customFormat="1" ht="15" customHeight="1" x14ac:dyDescent="0.25">
      <c r="A6" s="64" t="s">
        <v>8</v>
      </c>
      <c r="B6" s="65" t="s">
        <v>9</v>
      </c>
      <c r="C6" s="65" t="s">
        <v>12</v>
      </c>
      <c r="D6" s="66" t="s">
        <v>13</v>
      </c>
      <c r="E6" s="67" t="s">
        <v>14</v>
      </c>
      <c r="F6" s="68" t="s">
        <v>10</v>
      </c>
      <c r="G6" s="69"/>
      <c r="H6" s="70"/>
      <c r="I6" s="70"/>
      <c r="J6" s="70"/>
      <c r="K6" s="70"/>
      <c r="L6" s="70"/>
      <c r="M6" s="70"/>
      <c r="N6" s="70"/>
      <c r="O6" s="70"/>
      <c r="P6" s="70"/>
      <c r="Q6" s="70"/>
      <c r="R6" s="70"/>
      <c r="S6" s="71"/>
      <c r="T6" s="70"/>
      <c r="U6" s="71"/>
      <c r="V6" s="70"/>
      <c r="W6" s="70"/>
      <c r="X6" s="70"/>
      <c r="Y6" s="70"/>
      <c r="Z6" s="70"/>
      <c r="AA6" s="70"/>
      <c r="AB6" s="72"/>
      <c r="AC6" s="71"/>
      <c r="AD6" s="73"/>
      <c r="AE6" s="73"/>
      <c r="AF6" s="73"/>
      <c r="AG6" s="73"/>
      <c r="AH6" s="73"/>
      <c r="AI6" s="73"/>
      <c r="AJ6" s="73"/>
      <c r="AK6" s="73"/>
      <c r="AL6" s="73"/>
      <c r="AM6" s="73"/>
      <c r="AN6" s="73"/>
      <c r="AO6" s="73"/>
      <c r="AP6" s="73"/>
      <c r="AQ6" s="73"/>
      <c r="AR6" s="73"/>
      <c r="AS6" s="73"/>
      <c r="AT6" s="73"/>
    </row>
    <row r="7" spans="1:46" s="51" customFormat="1" ht="25.5" x14ac:dyDescent="0.2">
      <c r="A7" s="74"/>
      <c r="B7" s="75" t="s">
        <v>15</v>
      </c>
      <c r="C7" s="76"/>
      <c r="D7" s="76"/>
      <c r="E7" s="77"/>
      <c r="F7" s="78"/>
    </row>
    <row r="8" spans="1:46" ht="12.75" customHeight="1" x14ac:dyDescent="0.2">
      <c r="A8" s="79"/>
      <c r="B8" s="80"/>
      <c r="C8" s="77"/>
      <c r="D8" s="77"/>
      <c r="E8" s="77"/>
      <c r="F8" s="81"/>
    </row>
    <row r="9" spans="1:46" ht="12.75" customHeight="1" x14ac:dyDescent="0.2">
      <c r="A9" s="79"/>
      <c r="B9" s="80" t="s">
        <v>16</v>
      </c>
      <c r="C9" s="77"/>
      <c r="D9" s="77"/>
      <c r="E9" s="77"/>
      <c r="F9" s="81"/>
    </row>
    <row r="10" spans="1:46" ht="12.75" customHeight="1" x14ac:dyDescent="0.2">
      <c r="A10" s="79"/>
      <c r="B10" s="80" t="s">
        <v>17</v>
      </c>
      <c r="C10" s="77"/>
      <c r="D10" s="77"/>
      <c r="E10" s="77"/>
      <c r="F10" s="81"/>
    </row>
    <row r="11" spans="1:46" ht="12.75" customHeight="1" x14ac:dyDescent="0.2">
      <c r="A11" s="82"/>
      <c r="B11" s="80" t="s">
        <v>18</v>
      </c>
      <c r="C11" s="83"/>
      <c r="D11" s="83"/>
      <c r="E11" s="77"/>
      <c r="F11" s="81"/>
    </row>
    <row r="12" spans="1:46" ht="12.75" customHeight="1" x14ac:dyDescent="0.2">
      <c r="A12" s="82"/>
      <c r="B12" s="80" t="s">
        <v>19</v>
      </c>
      <c r="C12" s="83"/>
      <c r="D12" s="83"/>
      <c r="E12" s="77"/>
      <c r="F12" s="81"/>
    </row>
    <row r="13" spans="1:46" ht="12.75" customHeight="1" x14ac:dyDescent="0.2">
      <c r="A13" s="84">
        <v>1</v>
      </c>
      <c r="B13" s="80" t="s">
        <v>20</v>
      </c>
      <c r="C13" s="85" t="s">
        <v>21</v>
      </c>
      <c r="D13" s="86">
        <v>1</v>
      </c>
      <c r="E13" s="77"/>
      <c r="F13" s="81"/>
    </row>
    <row r="14" spans="1:46" ht="12.75" customHeight="1" x14ac:dyDescent="0.2">
      <c r="A14" s="84"/>
      <c r="B14" s="80"/>
      <c r="C14" s="85"/>
      <c r="D14" s="86"/>
      <c r="E14" s="77"/>
      <c r="F14" s="81"/>
    </row>
    <row r="15" spans="1:46" ht="12.75" customHeight="1" x14ac:dyDescent="0.2">
      <c r="A15" s="82"/>
      <c r="B15" s="80" t="s">
        <v>22</v>
      </c>
      <c r="C15" s="83"/>
      <c r="D15" s="83"/>
      <c r="E15" s="77"/>
      <c r="F15" s="81"/>
    </row>
    <row r="16" spans="1:46" ht="12.75" customHeight="1" x14ac:dyDescent="0.2">
      <c r="A16" s="79"/>
      <c r="B16" s="80" t="s">
        <v>23</v>
      </c>
      <c r="C16" s="77"/>
      <c r="D16" s="77"/>
      <c r="E16" s="77"/>
      <c r="F16" s="81"/>
    </row>
    <row r="17" spans="1:6" ht="12.75" customHeight="1" x14ac:dyDescent="0.2">
      <c r="A17" s="79"/>
      <c r="B17" s="80" t="s">
        <v>24</v>
      </c>
      <c r="C17" s="77"/>
      <c r="D17" s="77"/>
      <c r="E17" s="77"/>
      <c r="F17" s="81"/>
    </row>
    <row r="18" spans="1:6" ht="12.75" customHeight="1" x14ac:dyDescent="0.2">
      <c r="A18" s="84">
        <v>2</v>
      </c>
      <c r="B18" s="80" t="s">
        <v>25</v>
      </c>
      <c r="C18" s="85" t="s">
        <v>21</v>
      </c>
      <c r="D18" s="86">
        <v>1</v>
      </c>
      <c r="E18" s="77"/>
      <c r="F18" s="81"/>
    </row>
    <row r="19" spans="1:6" ht="12.75" customHeight="1" x14ac:dyDescent="0.2">
      <c r="A19" s="84"/>
      <c r="B19" s="80"/>
      <c r="C19" s="85"/>
      <c r="D19" s="86"/>
      <c r="E19" s="77"/>
      <c r="F19" s="81"/>
    </row>
    <row r="20" spans="1:6" ht="12.75" customHeight="1" x14ac:dyDescent="0.2">
      <c r="A20" s="82"/>
      <c r="B20" s="80" t="s">
        <v>26</v>
      </c>
      <c r="C20" s="83"/>
      <c r="D20" s="83"/>
      <c r="E20" s="77"/>
      <c r="F20" s="81"/>
    </row>
    <row r="21" spans="1:6" ht="12.75" customHeight="1" x14ac:dyDescent="0.2">
      <c r="A21" s="84">
        <v>3</v>
      </c>
      <c r="B21" s="80" t="s">
        <v>27</v>
      </c>
      <c r="C21" s="85" t="s">
        <v>21</v>
      </c>
      <c r="D21" s="86">
        <v>1</v>
      </c>
      <c r="E21" s="77"/>
      <c r="F21" s="81"/>
    </row>
    <row r="22" spans="1:6" ht="12.75" customHeight="1" x14ac:dyDescent="0.2">
      <c r="A22" s="84"/>
      <c r="B22" s="80"/>
      <c r="C22" s="85"/>
      <c r="D22" s="86"/>
      <c r="E22" s="77"/>
      <c r="F22" s="81"/>
    </row>
    <row r="23" spans="1:6" ht="12.75" customHeight="1" x14ac:dyDescent="0.2">
      <c r="A23" s="82"/>
      <c r="B23" s="80" t="s">
        <v>28</v>
      </c>
      <c r="C23" s="83"/>
      <c r="D23" s="83"/>
      <c r="E23" s="77"/>
      <c r="F23" s="81"/>
    </row>
    <row r="24" spans="1:6" ht="12.75" customHeight="1" x14ac:dyDescent="0.2">
      <c r="A24" s="84">
        <v>4</v>
      </c>
      <c r="B24" s="80" t="s">
        <v>29</v>
      </c>
      <c r="C24" s="77"/>
      <c r="D24" s="77"/>
      <c r="E24" s="77"/>
      <c r="F24" s="81"/>
    </row>
    <row r="25" spans="1:6" ht="12.75" customHeight="1" x14ac:dyDescent="0.2">
      <c r="A25" s="79"/>
      <c r="B25" s="80" t="s">
        <v>30</v>
      </c>
      <c r="C25" s="77"/>
      <c r="D25" s="77"/>
      <c r="E25" s="77"/>
      <c r="F25" s="81"/>
    </row>
    <row r="26" spans="1:6" ht="12.75" customHeight="1" x14ac:dyDescent="0.2">
      <c r="A26" s="79"/>
      <c r="B26" s="80" t="s">
        <v>31</v>
      </c>
      <c r="C26" s="77"/>
      <c r="D26" s="77"/>
      <c r="E26" s="77"/>
      <c r="F26" s="81"/>
    </row>
    <row r="27" spans="1:6" ht="12.75" customHeight="1" x14ac:dyDescent="0.2">
      <c r="A27" s="79"/>
      <c r="B27" s="80" t="s">
        <v>32</v>
      </c>
      <c r="C27" s="85" t="s">
        <v>21</v>
      </c>
      <c r="D27" s="86">
        <v>1</v>
      </c>
      <c r="E27" s="77"/>
      <c r="F27" s="81"/>
    </row>
    <row r="28" spans="1:6" ht="12.75" customHeight="1" x14ac:dyDescent="0.2">
      <c r="A28" s="79"/>
      <c r="B28" s="80"/>
      <c r="C28" s="85"/>
      <c r="D28" s="86"/>
      <c r="E28" s="77"/>
      <c r="F28" s="81"/>
    </row>
    <row r="29" spans="1:6" ht="12.75" customHeight="1" x14ac:dyDescent="0.2">
      <c r="A29" s="82"/>
      <c r="B29" s="80" t="s">
        <v>33</v>
      </c>
      <c r="C29" s="83"/>
      <c r="D29" s="83"/>
      <c r="E29" s="77"/>
      <c r="F29" s="81"/>
    </row>
    <row r="30" spans="1:6" ht="12.75" customHeight="1" x14ac:dyDescent="0.2">
      <c r="A30" s="79"/>
      <c r="B30" s="80" t="s">
        <v>34</v>
      </c>
      <c r="C30" s="77"/>
      <c r="D30" s="77"/>
      <c r="E30" s="77"/>
      <c r="F30" s="81"/>
    </row>
    <row r="31" spans="1:6" ht="12.75" customHeight="1" x14ac:dyDescent="0.2">
      <c r="A31" s="79"/>
      <c r="B31" s="80" t="s">
        <v>35</v>
      </c>
      <c r="C31" s="77"/>
      <c r="D31" s="77"/>
      <c r="E31" s="77"/>
      <c r="F31" s="81"/>
    </row>
    <row r="32" spans="1:6" ht="12.75" customHeight="1" x14ac:dyDescent="0.2">
      <c r="A32" s="79"/>
      <c r="B32" s="80" t="s">
        <v>36</v>
      </c>
      <c r="C32" s="77"/>
      <c r="D32" s="77"/>
      <c r="E32" s="77"/>
      <c r="F32" s="81"/>
    </row>
    <row r="33" spans="1:6" ht="12.75" customHeight="1" x14ac:dyDescent="0.2">
      <c r="A33" s="79"/>
      <c r="B33" s="87" t="s">
        <v>37</v>
      </c>
      <c r="C33" s="77"/>
      <c r="D33" s="77"/>
      <c r="E33" s="77"/>
      <c r="F33" s="81"/>
    </row>
    <row r="34" spans="1:6" ht="12.75" customHeight="1" x14ac:dyDescent="0.2">
      <c r="A34" s="84">
        <v>5</v>
      </c>
      <c r="B34" s="80" t="s">
        <v>38</v>
      </c>
      <c r="C34" s="77"/>
      <c r="D34" s="77"/>
      <c r="E34" s="77"/>
      <c r="F34" s="81"/>
    </row>
    <row r="35" spans="1:6" ht="12.75" customHeight="1" x14ac:dyDescent="0.2">
      <c r="A35" s="79"/>
      <c r="B35" s="80" t="s">
        <v>39</v>
      </c>
      <c r="C35" s="85" t="s">
        <v>40</v>
      </c>
      <c r="D35" s="86">
        <v>3</v>
      </c>
      <c r="E35" s="77"/>
      <c r="F35" s="81"/>
    </row>
    <row r="36" spans="1:6" ht="12.75" customHeight="1" x14ac:dyDescent="0.2">
      <c r="A36" s="79"/>
      <c r="B36" s="80"/>
      <c r="C36" s="85"/>
      <c r="D36" s="86"/>
      <c r="E36" s="77"/>
      <c r="F36" s="81"/>
    </row>
    <row r="37" spans="1:6" ht="12.75" customHeight="1" x14ac:dyDescent="0.2">
      <c r="A37" s="84">
        <v>6</v>
      </c>
      <c r="B37" s="80" t="s">
        <v>41</v>
      </c>
      <c r="C37" s="77"/>
      <c r="D37" s="77"/>
      <c r="E37" s="77"/>
      <c r="F37" s="81"/>
    </row>
    <row r="38" spans="1:6" ht="12.75" customHeight="1" x14ac:dyDescent="0.2">
      <c r="A38" s="79"/>
      <c r="B38" s="87" t="s">
        <v>42</v>
      </c>
      <c r="C38" s="85" t="s">
        <v>40</v>
      </c>
      <c r="D38" s="86">
        <v>3</v>
      </c>
      <c r="E38" s="77"/>
      <c r="F38" s="81"/>
    </row>
    <row r="39" spans="1:6" ht="12.75" customHeight="1" x14ac:dyDescent="0.2">
      <c r="A39" s="79"/>
      <c r="B39" s="87"/>
      <c r="C39" s="85"/>
      <c r="D39" s="86"/>
      <c r="E39" s="77"/>
      <c r="F39" s="81"/>
    </row>
    <row r="40" spans="1:6" ht="12.75" customHeight="1" x14ac:dyDescent="0.2">
      <c r="A40" s="84">
        <v>7</v>
      </c>
      <c r="B40" s="80" t="s">
        <v>43</v>
      </c>
      <c r="C40" s="77"/>
      <c r="D40" s="77"/>
      <c r="E40" s="77"/>
      <c r="F40" s="81"/>
    </row>
    <row r="41" spans="1:6" ht="12.75" customHeight="1" x14ac:dyDescent="0.2">
      <c r="A41" s="82"/>
      <c r="B41" s="87" t="s">
        <v>42</v>
      </c>
      <c r="C41" s="85" t="s">
        <v>40</v>
      </c>
      <c r="D41" s="86">
        <v>3</v>
      </c>
      <c r="E41" s="77"/>
      <c r="F41" s="81"/>
    </row>
    <row r="42" spans="1:6" ht="12.75" customHeight="1" x14ac:dyDescent="0.2">
      <c r="A42" s="82"/>
      <c r="B42" s="87"/>
      <c r="C42" s="85"/>
      <c r="D42" s="86"/>
      <c r="E42" s="77"/>
      <c r="F42" s="81"/>
    </row>
    <row r="43" spans="1:6" ht="12.75" customHeight="1" x14ac:dyDescent="0.2">
      <c r="A43" s="79"/>
      <c r="B43" s="80" t="s">
        <v>44</v>
      </c>
      <c r="C43" s="77"/>
      <c r="D43" s="77"/>
      <c r="E43" s="77"/>
      <c r="F43" s="81"/>
    </row>
    <row r="44" spans="1:6" ht="12.75" customHeight="1" x14ac:dyDescent="0.2">
      <c r="A44" s="84">
        <v>8</v>
      </c>
      <c r="B44" s="80" t="s">
        <v>29</v>
      </c>
      <c r="C44" s="83"/>
      <c r="D44" s="83"/>
      <c r="E44" s="77"/>
      <c r="F44" s="88"/>
    </row>
    <row r="45" spans="1:6" ht="12.75" customHeight="1" x14ac:dyDescent="0.2">
      <c r="A45" s="79"/>
      <c r="B45" s="80" t="s">
        <v>30</v>
      </c>
      <c r="C45" s="77"/>
      <c r="D45" s="77"/>
      <c r="E45" s="77"/>
      <c r="F45" s="81"/>
    </row>
    <row r="46" spans="1:6" ht="12.75" customHeight="1" x14ac:dyDescent="0.2">
      <c r="A46" s="79"/>
      <c r="B46" s="80" t="s">
        <v>31</v>
      </c>
      <c r="C46" s="77"/>
      <c r="D46" s="77"/>
      <c r="E46" s="77"/>
      <c r="F46" s="81"/>
    </row>
    <row r="47" spans="1:6" ht="12.75" customHeight="1" x14ac:dyDescent="0.2">
      <c r="A47" s="79"/>
      <c r="B47" s="80" t="s">
        <v>32</v>
      </c>
      <c r="C47" s="87" t="s">
        <v>21</v>
      </c>
      <c r="D47" s="86">
        <v>1</v>
      </c>
      <c r="E47" s="77"/>
      <c r="F47" s="81"/>
    </row>
    <row r="48" spans="1:6" ht="12.75" customHeight="1" x14ac:dyDescent="0.2">
      <c r="A48" s="79"/>
      <c r="B48" s="80"/>
      <c r="C48" s="87"/>
      <c r="D48" s="86"/>
      <c r="E48" s="77"/>
      <c r="F48" s="81"/>
    </row>
    <row r="49" spans="1:6" ht="12.75" customHeight="1" x14ac:dyDescent="0.2">
      <c r="A49" s="82"/>
      <c r="B49" s="89" t="s">
        <v>45</v>
      </c>
      <c r="C49" s="83"/>
      <c r="D49" s="83"/>
      <c r="E49" s="77"/>
      <c r="F49" s="88"/>
    </row>
    <row r="50" spans="1:6" ht="12.75" customHeight="1" x14ac:dyDescent="0.2">
      <c r="A50" s="82"/>
      <c r="B50" s="80" t="s">
        <v>46</v>
      </c>
      <c r="C50" s="83"/>
      <c r="D50" s="83"/>
      <c r="E50" s="77"/>
      <c r="F50" s="88"/>
    </row>
    <row r="51" spans="1:6" ht="12.75" customHeight="1" x14ac:dyDescent="0.2">
      <c r="A51" s="84">
        <v>9</v>
      </c>
      <c r="B51" s="80" t="s">
        <v>47</v>
      </c>
      <c r="C51" s="77"/>
      <c r="D51" s="77"/>
      <c r="E51" s="77"/>
      <c r="F51" s="81"/>
    </row>
    <row r="52" spans="1:6" ht="12.75" customHeight="1" x14ac:dyDescent="0.2">
      <c r="A52" s="79"/>
      <c r="B52" s="80" t="s">
        <v>48</v>
      </c>
      <c r="C52" s="77"/>
      <c r="D52" s="77"/>
      <c r="E52" s="77"/>
      <c r="F52" s="81"/>
    </row>
    <row r="53" spans="1:6" ht="12.75" customHeight="1" x14ac:dyDescent="0.2">
      <c r="A53" s="79"/>
      <c r="B53" s="80" t="s">
        <v>49</v>
      </c>
      <c r="C53" s="87" t="s">
        <v>50</v>
      </c>
      <c r="D53" s="86">
        <v>40</v>
      </c>
      <c r="E53" s="77"/>
      <c r="F53" s="81"/>
    </row>
    <row r="54" spans="1:6" ht="12.75" customHeight="1" x14ac:dyDescent="0.2">
      <c r="A54" s="79"/>
      <c r="B54" s="80"/>
      <c r="C54" s="87"/>
      <c r="D54" s="86"/>
      <c r="E54" s="77"/>
      <c r="F54" s="81"/>
    </row>
    <row r="55" spans="1:6" ht="12.75" customHeight="1" x14ac:dyDescent="0.2">
      <c r="A55" s="84">
        <v>10</v>
      </c>
      <c r="B55" s="80" t="s">
        <v>51</v>
      </c>
      <c r="C55" s="77"/>
      <c r="D55" s="77"/>
      <c r="E55" s="77"/>
      <c r="F55" s="81"/>
    </row>
    <row r="56" spans="1:6" ht="12.75" customHeight="1" x14ac:dyDescent="0.2">
      <c r="A56" s="79"/>
      <c r="B56" s="80" t="s">
        <v>52</v>
      </c>
      <c r="C56" s="77"/>
      <c r="D56" s="77"/>
      <c r="E56" s="77"/>
      <c r="F56" s="81"/>
    </row>
    <row r="57" spans="1:6" ht="12.75" customHeight="1" x14ac:dyDescent="0.2">
      <c r="A57" s="79"/>
      <c r="B57" s="80" t="s">
        <v>53</v>
      </c>
      <c r="C57" s="77"/>
      <c r="D57" s="77"/>
      <c r="E57" s="77"/>
      <c r="F57" s="81"/>
    </row>
    <row r="58" spans="1:6" ht="12.75" customHeight="1" x14ac:dyDescent="0.2">
      <c r="A58" s="79"/>
      <c r="B58" s="87" t="s">
        <v>54</v>
      </c>
      <c r="C58" s="87" t="s">
        <v>55</v>
      </c>
      <c r="D58" s="86">
        <v>1</v>
      </c>
      <c r="E58" s="77"/>
      <c r="F58" s="81"/>
    </row>
    <row r="59" spans="1:6" ht="12.75" customHeight="1" x14ac:dyDescent="0.2">
      <c r="A59" s="79"/>
      <c r="B59" s="87"/>
      <c r="C59" s="87"/>
      <c r="D59" s="86"/>
      <c r="E59" s="77"/>
      <c r="F59" s="81"/>
    </row>
    <row r="60" spans="1:6" ht="12.75" customHeight="1" x14ac:dyDescent="0.2">
      <c r="A60" s="84">
        <v>11</v>
      </c>
      <c r="B60" s="80" t="s">
        <v>56</v>
      </c>
      <c r="C60" s="77"/>
      <c r="D60" s="77"/>
      <c r="E60" s="77"/>
      <c r="F60" s="81"/>
    </row>
    <row r="61" spans="1:6" ht="12.75" customHeight="1" x14ac:dyDescent="0.2">
      <c r="A61" s="79"/>
      <c r="B61" s="80" t="s">
        <v>57</v>
      </c>
      <c r="C61" s="77"/>
      <c r="D61" s="77"/>
      <c r="E61" s="77"/>
      <c r="F61" s="81"/>
    </row>
    <row r="62" spans="1:6" ht="12.75" customHeight="1" x14ac:dyDescent="0.2">
      <c r="A62" s="79"/>
      <c r="B62" s="80" t="s">
        <v>58</v>
      </c>
      <c r="C62" s="77"/>
      <c r="D62" s="77"/>
      <c r="E62" s="77"/>
      <c r="F62" s="81"/>
    </row>
    <row r="63" spans="1:6" ht="12.75" customHeight="1" x14ac:dyDescent="0.2">
      <c r="A63" s="79"/>
      <c r="B63" s="87" t="s">
        <v>54</v>
      </c>
      <c r="C63" s="87" t="s">
        <v>55</v>
      </c>
      <c r="D63" s="77"/>
      <c r="E63" s="77"/>
      <c r="F63" s="90" t="s">
        <v>59</v>
      </c>
    </row>
    <row r="64" spans="1:6" ht="12.75" customHeight="1" x14ac:dyDescent="0.2">
      <c r="A64" s="79"/>
      <c r="B64" s="87"/>
      <c r="C64" s="87"/>
      <c r="D64" s="77"/>
      <c r="E64" s="77"/>
      <c r="F64" s="90"/>
    </row>
    <row r="65" spans="1:6" ht="12.75" customHeight="1" x14ac:dyDescent="0.2">
      <c r="A65" s="84">
        <v>12</v>
      </c>
      <c r="B65" s="80" t="s">
        <v>60</v>
      </c>
      <c r="C65" s="77"/>
      <c r="D65" s="77"/>
      <c r="E65" s="77"/>
      <c r="F65" s="81"/>
    </row>
    <row r="66" spans="1:6" ht="12.75" customHeight="1" x14ac:dyDescent="0.2">
      <c r="A66" s="79"/>
      <c r="B66" s="80" t="s">
        <v>61</v>
      </c>
      <c r="C66" s="77"/>
      <c r="D66" s="77"/>
      <c r="E66" s="77"/>
      <c r="F66" s="81"/>
    </row>
    <row r="67" spans="1:6" ht="12.75" customHeight="1" x14ac:dyDescent="0.2">
      <c r="A67" s="79"/>
      <c r="B67" s="80" t="s">
        <v>62</v>
      </c>
      <c r="C67" s="77"/>
      <c r="D67" s="77"/>
      <c r="E67" s="77"/>
      <c r="F67" s="81"/>
    </row>
    <row r="68" spans="1:6" ht="12.75" customHeight="1" x14ac:dyDescent="0.2">
      <c r="A68" s="79"/>
      <c r="B68" s="80" t="s">
        <v>63</v>
      </c>
      <c r="C68" s="87" t="s">
        <v>50</v>
      </c>
      <c r="D68" s="86">
        <v>20</v>
      </c>
      <c r="E68" s="77"/>
      <c r="F68" s="81"/>
    </row>
    <row r="69" spans="1:6" ht="12.75" customHeight="1" x14ac:dyDescent="0.2">
      <c r="A69" s="79"/>
      <c r="B69" s="80"/>
      <c r="C69" s="87"/>
      <c r="D69" s="86"/>
      <c r="E69" s="77"/>
      <c r="F69" s="81"/>
    </row>
    <row r="70" spans="1:6" ht="12.75" customHeight="1" x14ac:dyDescent="0.2">
      <c r="A70" s="84">
        <v>13</v>
      </c>
      <c r="B70" s="80" t="s">
        <v>64</v>
      </c>
      <c r="C70" s="77"/>
      <c r="D70" s="77"/>
      <c r="E70" s="77"/>
      <c r="F70" s="81"/>
    </row>
    <row r="71" spans="1:6" ht="12.75" customHeight="1" x14ac:dyDescent="0.2">
      <c r="A71" s="79"/>
      <c r="B71" s="80" t="s">
        <v>65</v>
      </c>
      <c r="C71" s="77"/>
      <c r="D71" s="77"/>
      <c r="E71" s="77"/>
      <c r="F71" s="81"/>
    </row>
    <row r="72" spans="1:6" ht="12.75" customHeight="1" x14ac:dyDescent="0.2">
      <c r="A72" s="79"/>
      <c r="B72" s="80" t="s">
        <v>66</v>
      </c>
      <c r="C72" s="87" t="s">
        <v>55</v>
      </c>
      <c r="D72" s="86">
        <v>1</v>
      </c>
      <c r="E72" s="77"/>
      <c r="F72" s="81"/>
    </row>
    <row r="73" spans="1:6" ht="12.75" customHeight="1" x14ac:dyDescent="0.2">
      <c r="A73" s="79"/>
      <c r="B73" s="80"/>
      <c r="C73" s="87"/>
      <c r="D73" s="86"/>
      <c r="E73" s="77"/>
      <c r="F73" s="81"/>
    </row>
    <row r="74" spans="1:6" s="53" customFormat="1" ht="24.75" customHeight="1" x14ac:dyDescent="0.2">
      <c r="A74" s="82"/>
      <c r="B74" s="80" t="s">
        <v>67</v>
      </c>
      <c r="C74" s="83"/>
      <c r="D74" s="83"/>
      <c r="E74" s="77"/>
      <c r="F74" s="88"/>
    </row>
    <row r="75" spans="1:6" ht="22.5" customHeight="1" x14ac:dyDescent="0.2">
      <c r="A75" s="84">
        <v>14</v>
      </c>
      <c r="B75" s="80" t="s">
        <v>29</v>
      </c>
      <c r="C75" s="77"/>
      <c r="D75" s="77"/>
      <c r="E75" s="77"/>
      <c r="F75" s="81"/>
    </row>
    <row r="76" spans="1:6" x14ac:dyDescent="0.2">
      <c r="A76" s="79"/>
      <c r="B76" s="80" t="s">
        <v>30</v>
      </c>
      <c r="C76" s="77"/>
      <c r="D76" s="77"/>
      <c r="E76" s="77"/>
      <c r="F76" s="81"/>
    </row>
    <row r="77" spans="1:6" x14ac:dyDescent="0.2">
      <c r="A77" s="79"/>
      <c r="B77" s="80" t="s">
        <v>31</v>
      </c>
      <c r="C77" s="77"/>
      <c r="D77" s="77"/>
      <c r="E77" s="77"/>
      <c r="F77" s="81"/>
    </row>
    <row r="78" spans="1:6" x14ac:dyDescent="0.2">
      <c r="A78" s="91"/>
      <c r="B78" s="92" t="s">
        <v>32</v>
      </c>
      <c r="C78" s="93" t="s">
        <v>21</v>
      </c>
      <c r="D78" s="94">
        <v>1</v>
      </c>
      <c r="E78" s="95"/>
      <c r="F78" s="96"/>
    </row>
  </sheetData>
  <pageMargins left="0.66944444444444495" right="0.31527777777777799" top="0.66874999999999996" bottom="0.78749999999999998" header="3.03125" footer="0.39374999999999999"/>
  <pageSetup paperSize="9" scale="81" fitToHeight="0" orientation="portrait" horizontalDpi="300" verticalDpi="300" r:id="rId1"/>
  <headerFooter>
    <oddHeader>&amp;C&amp;8</oddHeader>
    <oddFooter>&amp;LPart VIII&amp;R&amp;A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134"/>
  <sheetViews>
    <sheetView zoomScale="85" zoomScaleNormal="85" zoomScaleSheetLayoutView="56" zoomScalePageLayoutView="85" workbookViewId="0">
      <selection activeCell="B5" sqref="B5"/>
    </sheetView>
  </sheetViews>
  <sheetFormatPr defaultColWidth="9.28515625" defaultRowHeight="15" x14ac:dyDescent="0.25"/>
  <cols>
    <col min="1" max="1" width="13.28515625" style="3" customWidth="1"/>
    <col min="2" max="2" width="92.140625" style="1" customWidth="1"/>
    <col min="3" max="3" width="11" style="5" customWidth="1"/>
    <col min="4" max="4" width="10.5703125" style="5" customWidth="1"/>
    <col min="5" max="5" width="15.5703125" style="2" customWidth="1"/>
    <col min="6" max="6" width="20" style="2" customWidth="1"/>
    <col min="7" max="7" width="9.28515625" style="1"/>
    <col min="8" max="8" width="43.42578125" style="1" customWidth="1"/>
    <col min="9" max="16384" width="9.28515625" style="1"/>
  </cols>
  <sheetData>
    <row r="1" spans="1:24" ht="15.75" x14ac:dyDescent="0.25">
      <c r="A1" s="6" t="s">
        <v>0</v>
      </c>
      <c r="B1" s="7" t="str">
        <f>'Summary Page'!B1</f>
        <v>WITS - SMH DATA CENTRE</v>
      </c>
      <c r="C1" s="8"/>
      <c r="D1" s="9"/>
      <c r="E1" s="10"/>
      <c r="F1" s="11"/>
    </row>
    <row r="2" spans="1:24" s="3" customFormat="1" ht="15.75" x14ac:dyDescent="0.25">
      <c r="A2" s="12" t="s">
        <v>2</v>
      </c>
      <c r="B2" s="13" t="str">
        <f>'Summary Page'!B2</f>
        <v>1005297-24</v>
      </c>
      <c r="C2" s="14"/>
      <c r="D2" s="15"/>
      <c r="E2" s="16"/>
      <c r="F2" s="17"/>
    </row>
    <row r="3" spans="1:24" s="3" customFormat="1" ht="15.75" x14ac:dyDescent="0.25">
      <c r="A3" s="12" t="s">
        <v>4</v>
      </c>
      <c r="B3" s="18">
        <f>'Summary Page'!B3</f>
        <v>46254</v>
      </c>
      <c r="C3" s="14"/>
      <c r="D3" s="15"/>
      <c r="E3" s="16"/>
      <c r="F3" s="17"/>
    </row>
    <row r="4" spans="1:24" s="3" customFormat="1" ht="15.75" x14ac:dyDescent="0.25">
      <c r="A4" s="12" t="s">
        <v>5</v>
      </c>
      <c r="B4" s="18" t="s">
        <v>210</v>
      </c>
      <c r="C4" s="14"/>
      <c r="D4" s="15"/>
      <c r="E4" s="16"/>
      <c r="F4" s="17"/>
    </row>
    <row r="5" spans="1:24" s="3" customFormat="1" ht="15.75" x14ac:dyDescent="0.25">
      <c r="A5" s="12" t="s">
        <v>7</v>
      </c>
      <c r="B5" s="13">
        <v>2</v>
      </c>
      <c r="C5" s="14"/>
      <c r="D5" s="15"/>
      <c r="E5" s="16"/>
      <c r="F5" s="17"/>
    </row>
    <row r="6" spans="1:24" ht="15.75" x14ac:dyDescent="0.25">
      <c r="A6" s="19" t="s">
        <v>8</v>
      </c>
      <c r="B6" s="20" t="s">
        <v>9</v>
      </c>
      <c r="C6" s="20" t="s">
        <v>12</v>
      </c>
      <c r="D6" s="20" t="s">
        <v>13</v>
      </c>
      <c r="E6" s="21" t="s">
        <v>14</v>
      </c>
      <c r="F6" s="22" t="s">
        <v>10</v>
      </c>
    </row>
    <row r="7" spans="1:24" x14ac:dyDescent="0.2">
      <c r="A7" s="4"/>
      <c r="B7" s="4"/>
      <c r="C7" s="4"/>
      <c r="D7" s="4"/>
      <c r="E7" s="4"/>
      <c r="F7" s="4"/>
      <c r="G7" s="4"/>
      <c r="H7" s="4"/>
      <c r="I7" s="4"/>
      <c r="J7" s="4"/>
      <c r="K7" s="4"/>
    </row>
    <row r="8" spans="1:24" ht="15.75" x14ac:dyDescent="0.2">
      <c r="A8" s="23" t="s">
        <v>68</v>
      </c>
      <c r="B8" s="20" t="s">
        <v>69</v>
      </c>
      <c r="C8" s="20"/>
      <c r="D8" s="20"/>
      <c r="E8" s="20"/>
      <c r="F8" s="24"/>
      <c r="G8" s="4"/>
      <c r="H8" s="4"/>
      <c r="I8" s="4"/>
      <c r="J8" s="4"/>
      <c r="K8" s="4"/>
    </row>
    <row r="9" spans="1:24" s="30" customFormat="1" ht="198" customHeight="1" x14ac:dyDescent="0.2">
      <c r="A9" s="25"/>
      <c r="B9" s="26" t="s">
        <v>70</v>
      </c>
      <c r="C9" s="27"/>
      <c r="D9" s="27"/>
      <c r="E9" s="29"/>
      <c r="F9" s="29"/>
      <c r="G9" s="4"/>
      <c r="H9" s="4"/>
      <c r="I9" s="4"/>
      <c r="J9" s="4"/>
      <c r="K9" s="4"/>
      <c r="L9" s="1"/>
      <c r="M9" s="1"/>
      <c r="N9" s="1"/>
      <c r="O9" s="1"/>
      <c r="P9" s="1"/>
      <c r="Q9" s="1"/>
      <c r="R9" s="1"/>
      <c r="S9" s="1"/>
      <c r="T9" s="1"/>
      <c r="U9" s="1"/>
      <c r="V9" s="1"/>
      <c r="W9" s="1"/>
      <c r="X9" s="1"/>
    </row>
    <row r="10" spans="1:24" s="30" customFormat="1" ht="15.75" x14ac:dyDescent="0.2">
      <c r="A10" s="23" t="s">
        <v>71</v>
      </c>
      <c r="B10" s="20" t="s">
        <v>72</v>
      </c>
      <c r="C10" s="20"/>
      <c r="D10" s="20"/>
      <c r="E10" s="20"/>
      <c r="F10" s="24"/>
      <c r="G10" s="4"/>
      <c r="H10" s="4"/>
      <c r="I10" s="4"/>
      <c r="J10" s="4"/>
      <c r="K10" s="4"/>
      <c r="L10" s="1"/>
      <c r="M10" s="1"/>
      <c r="N10" s="1"/>
      <c r="O10" s="1"/>
      <c r="P10" s="1"/>
      <c r="Q10" s="1"/>
      <c r="R10" s="1"/>
      <c r="S10" s="1"/>
      <c r="T10" s="1"/>
      <c r="U10" s="1"/>
      <c r="V10" s="1"/>
      <c r="W10" s="1"/>
      <c r="X10" s="1"/>
    </row>
    <row r="11" spans="1:24" s="30" customFormat="1" ht="60" x14ac:dyDescent="0.2">
      <c r="A11" s="25" t="s">
        <v>73</v>
      </c>
      <c r="B11" s="33" t="s">
        <v>74</v>
      </c>
      <c r="C11" s="27" t="s">
        <v>75</v>
      </c>
      <c r="D11" s="27">
        <v>3</v>
      </c>
      <c r="E11" s="29"/>
      <c r="F11" s="29">
        <f t="shared" ref="F11:F23" si="0">D11*E11</f>
        <v>0</v>
      </c>
      <c r="G11" s="4"/>
      <c r="H11" s="4"/>
      <c r="I11" s="4"/>
      <c r="J11" s="4"/>
      <c r="K11" s="4"/>
      <c r="L11" s="1"/>
      <c r="M11" s="1"/>
      <c r="N11" s="1"/>
      <c r="O11" s="1"/>
      <c r="P11" s="1"/>
      <c r="Q11" s="1"/>
      <c r="R11" s="1"/>
      <c r="S11" s="1"/>
      <c r="T11" s="1"/>
      <c r="U11" s="1"/>
      <c r="V11" s="1"/>
      <c r="W11" s="1"/>
      <c r="X11" s="1"/>
    </row>
    <row r="12" spans="1:24" s="30" customFormat="1" ht="15.75" x14ac:dyDescent="0.2">
      <c r="A12" s="25" t="s">
        <v>76</v>
      </c>
      <c r="B12" s="33" t="s">
        <v>77</v>
      </c>
      <c r="C12" s="27" t="s">
        <v>75</v>
      </c>
      <c r="D12" s="27">
        <v>3</v>
      </c>
      <c r="E12" s="29"/>
      <c r="F12" s="29">
        <f t="shared" si="0"/>
        <v>0</v>
      </c>
      <c r="G12" s="4"/>
      <c r="H12" s="4"/>
      <c r="I12" s="4"/>
      <c r="J12" s="4"/>
      <c r="K12" s="4"/>
      <c r="L12" s="1"/>
      <c r="M12" s="1"/>
      <c r="N12" s="1"/>
      <c r="O12" s="1"/>
      <c r="P12" s="1"/>
      <c r="Q12" s="1"/>
      <c r="R12" s="1"/>
      <c r="S12" s="1"/>
      <c r="T12" s="1"/>
      <c r="U12" s="1"/>
      <c r="V12" s="1"/>
      <c r="W12" s="1"/>
      <c r="X12" s="1"/>
    </row>
    <row r="13" spans="1:24" s="30" customFormat="1" ht="30" x14ac:dyDescent="0.2">
      <c r="A13" s="25" t="s">
        <v>78</v>
      </c>
      <c r="B13" s="33" t="s">
        <v>79</v>
      </c>
      <c r="C13" s="27" t="s">
        <v>75</v>
      </c>
      <c r="D13" s="27">
        <v>3</v>
      </c>
      <c r="E13" s="29"/>
      <c r="F13" s="29">
        <f t="shared" si="0"/>
        <v>0</v>
      </c>
      <c r="G13" s="4"/>
      <c r="H13" s="4"/>
      <c r="I13" s="4"/>
      <c r="J13" s="4"/>
      <c r="K13" s="4"/>
      <c r="L13" s="1"/>
      <c r="M13" s="1"/>
      <c r="N13" s="1"/>
      <c r="O13" s="1"/>
      <c r="P13" s="1"/>
      <c r="Q13" s="1"/>
      <c r="R13" s="1"/>
      <c r="S13" s="1"/>
      <c r="T13" s="1"/>
      <c r="U13" s="1"/>
      <c r="V13" s="1"/>
      <c r="W13" s="1"/>
      <c r="X13" s="1"/>
    </row>
    <row r="14" spans="1:24" s="30" customFormat="1" ht="30" x14ac:dyDescent="0.2">
      <c r="A14" s="25" t="s">
        <v>80</v>
      </c>
      <c r="B14" s="33" t="s">
        <v>81</v>
      </c>
      <c r="C14" s="27" t="s">
        <v>82</v>
      </c>
      <c r="D14" s="27">
        <v>6</v>
      </c>
      <c r="E14" s="29"/>
      <c r="F14" s="29">
        <f t="shared" si="0"/>
        <v>0</v>
      </c>
      <c r="G14" s="4"/>
      <c r="H14" s="4"/>
      <c r="I14" s="4"/>
      <c r="J14" s="4"/>
      <c r="K14" s="4"/>
      <c r="L14" s="1"/>
      <c r="M14" s="1"/>
      <c r="N14" s="1"/>
      <c r="O14" s="1"/>
      <c r="P14" s="1"/>
      <c r="Q14" s="1"/>
      <c r="R14" s="1"/>
      <c r="S14" s="1"/>
      <c r="T14" s="1"/>
      <c r="U14" s="1"/>
      <c r="V14" s="1"/>
      <c r="W14" s="1"/>
      <c r="X14" s="1"/>
    </row>
    <row r="15" spans="1:24" s="30" customFormat="1" ht="15.75" x14ac:dyDescent="0.2">
      <c r="A15" s="25" t="s">
        <v>83</v>
      </c>
      <c r="B15" s="33" t="s">
        <v>84</v>
      </c>
      <c r="C15" s="27" t="s">
        <v>75</v>
      </c>
      <c r="D15" s="27">
        <v>6</v>
      </c>
      <c r="E15" s="29"/>
      <c r="F15" s="29">
        <f t="shared" si="0"/>
        <v>0</v>
      </c>
      <c r="G15" s="4"/>
      <c r="H15" s="4"/>
      <c r="I15" s="4"/>
      <c r="J15" s="4"/>
      <c r="K15" s="4"/>
      <c r="L15" s="1"/>
      <c r="M15" s="1"/>
      <c r="N15" s="1"/>
      <c r="O15" s="1"/>
      <c r="P15" s="1"/>
      <c r="Q15" s="1"/>
      <c r="R15" s="1"/>
      <c r="S15" s="1"/>
      <c r="T15" s="1"/>
      <c r="U15" s="1"/>
      <c r="V15" s="1"/>
      <c r="W15" s="1"/>
      <c r="X15" s="1"/>
    </row>
    <row r="16" spans="1:24" s="30" customFormat="1" ht="15.75" x14ac:dyDescent="0.2">
      <c r="A16" s="25" t="s">
        <v>85</v>
      </c>
      <c r="B16" s="33" t="s">
        <v>622</v>
      </c>
      <c r="C16" s="27" t="s">
        <v>75</v>
      </c>
      <c r="D16" s="27">
        <v>3</v>
      </c>
      <c r="E16" s="29"/>
      <c r="F16" s="29">
        <f t="shared" si="0"/>
        <v>0</v>
      </c>
      <c r="G16" s="4"/>
      <c r="H16" s="4"/>
      <c r="I16" s="4"/>
      <c r="J16" s="4"/>
      <c r="K16" s="4"/>
      <c r="L16" s="1"/>
      <c r="M16" s="1"/>
      <c r="N16" s="1"/>
      <c r="O16" s="1"/>
      <c r="P16" s="1"/>
      <c r="Q16" s="1"/>
      <c r="R16" s="1"/>
      <c r="S16" s="1"/>
      <c r="T16" s="1"/>
      <c r="U16" s="1"/>
      <c r="V16" s="1"/>
      <c r="W16" s="1"/>
      <c r="X16" s="1"/>
    </row>
    <row r="17" spans="1:24" s="30" customFormat="1" ht="15.75" x14ac:dyDescent="0.2">
      <c r="A17" s="25" t="s">
        <v>86</v>
      </c>
      <c r="B17" s="33" t="s">
        <v>87</v>
      </c>
      <c r="C17" s="27" t="s">
        <v>75</v>
      </c>
      <c r="D17" s="27">
        <v>3</v>
      </c>
      <c r="E17" s="29"/>
      <c r="F17" s="29">
        <f t="shared" si="0"/>
        <v>0</v>
      </c>
      <c r="G17" s="4"/>
      <c r="H17" s="4"/>
      <c r="I17" s="4"/>
      <c r="J17" s="4"/>
      <c r="K17" s="4"/>
      <c r="L17" s="1"/>
      <c r="M17" s="1"/>
      <c r="N17" s="1"/>
      <c r="O17" s="1"/>
      <c r="P17" s="1"/>
      <c r="Q17" s="1"/>
      <c r="R17" s="1"/>
      <c r="S17" s="1"/>
      <c r="T17" s="1"/>
      <c r="U17" s="1"/>
      <c r="V17" s="1"/>
      <c r="W17" s="1"/>
      <c r="X17" s="1"/>
    </row>
    <row r="18" spans="1:24" s="30" customFormat="1" ht="15.75" x14ac:dyDescent="0.2">
      <c r="A18" s="25" t="s">
        <v>88</v>
      </c>
      <c r="B18" s="33" t="s">
        <v>89</v>
      </c>
      <c r="C18" s="27" t="s">
        <v>75</v>
      </c>
      <c r="D18" s="27">
        <v>3</v>
      </c>
      <c r="E18" s="29"/>
      <c r="F18" s="29">
        <f t="shared" si="0"/>
        <v>0</v>
      </c>
      <c r="G18" s="4"/>
      <c r="H18" s="4"/>
      <c r="I18" s="4"/>
      <c r="J18" s="4"/>
      <c r="K18" s="4"/>
      <c r="L18" s="1"/>
      <c r="M18" s="1"/>
      <c r="N18" s="1"/>
      <c r="O18" s="1"/>
      <c r="P18" s="1"/>
      <c r="Q18" s="1"/>
      <c r="R18" s="1"/>
      <c r="S18" s="1"/>
      <c r="T18" s="1"/>
      <c r="U18" s="1"/>
      <c r="V18" s="1"/>
      <c r="W18" s="1"/>
      <c r="X18" s="1"/>
    </row>
    <row r="19" spans="1:24" s="30" customFormat="1" ht="15.75" x14ac:dyDescent="0.2">
      <c r="A19" s="25" t="s">
        <v>90</v>
      </c>
      <c r="B19" s="33" t="s">
        <v>91</v>
      </c>
      <c r="C19" s="27" t="s">
        <v>75</v>
      </c>
      <c r="D19" s="27">
        <v>3</v>
      </c>
      <c r="E19" s="29"/>
      <c r="F19" s="29">
        <f t="shared" si="0"/>
        <v>0</v>
      </c>
      <c r="G19" s="4"/>
      <c r="H19" s="4"/>
      <c r="I19" s="4"/>
      <c r="J19" s="4"/>
      <c r="K19" s="4"/>
      <c r="L19" s="1"/>
      <c r="M19" s="1"/>
      <c r="N19" s="1"/>
      <c r="O19" s="1"/>
      <c r="P19" s="1"/>
      <c r="Q19" s="1"/>
      <c r="R19" s="1"/>
      <c r="S19" s="1"/>
      <c r="T19" s="1"/>
      <c r="U19" s="1"/>
      <c r="V19" s="1"/>
      <c r="W19" s="1"/>
      <c r="X19" s="1"/>
    </row>
    <row r="20" spans="1:24" s="30" customFormat="1" ht="30" x14ac:dyDescent="0.2">
      <c r="A20" s="25" t="s">
        <v>92</v>
      </c>
      <c r="B20" s="33" t="s">
        <v>668</v>
      </c>
      <c r="C20" s="27" t="s">
        <v>75</v>
      </c>
      <c r="D20" s="27">
        <v>3</v>
      </c>
      <c r="E20" s="29"/>
      <c r="F20" s="29">
        <f>D20*E20</f>
        <v>0</v>
      </c>
      <c r="G20" s="4"/>
      <c r="H20" s="4"/>
      <c r="I20" s="4"/>
      <c r="J20" s="4"/>
      <c r="K20" s="4"/>
      <c r="L20" s="1"/>
      <c r="M20" s="1"/>
      <c r="N20" s="1"/>
      <c r="O20" s="1"/>
      <c r="P20" s="1"/>
      <c r="Q20" s="1"/>
      <c r="R20" s="1"/>
      <c r="S20" s="1"/>
      <c r="T20" s="1"/>
      <c r="U20" s="1"/>
      <c r="V20" s="1"/>
      <c r="W20" s="1"/>
      <c r="X20" s="1"/>
    </row>
    <row r="21" spans="1:24" s="30" customFormat="1" ht="30" x14ac:dyDescent="0.2">
      <c r="A21" s="25" t="s">
        <v>94</v>
      </c>
      <c r="B21" s="33" t="s">
        <v>669</v>
      </c>
      <c r="C21" s="27" t="s">
        <v>75</v>
      </c>
      <c r="D21" s="27">
        <v>3</v>
      </c>
      <c r="E21" s="29"/>
      <c r="F21" s="29">
        <f>D21*E21</f>
        <v>0</v>
      </c>
      <c r="G21" s="4"/>
      <c r="H21" s="4"/>
      <c r="I21" s="4"/>
      <c r="J21" s="4"/>
      <c r="K21" s="4"/>
      <c r="L21" s="1"/>
      <c r="M21" s="1"/>
      <c r="N21" s="1"/>
      <c r="O21" s="1"/>
      <c r="P21" s="1"/>
      <c r="Q21" s="1"/>
      <c r="R21" s="1"/>
      <c r="S21" s="1"/>
      <c r="T21" s="1"/>
      <c r="U21" s="1"/>
      <c r="V21" s="1"/>
      <c r="W21" s="1"/>
      <c r="X21" s="1"/>
    </row>
    <row r="22" spans="1:24" s="30" customFormat="1" ht="15.75" x14ac:dyDescent="0.2">
      <c r="A22" s="25" t="s">
        <v>670</v>
      </c>
      <c r="B22" s="33" t="s">
        <v>93</v>
      </c>
      <c r="C22" s="27"/>
      <c r="D22" s="27"/>
      <c r="E22" s="29"/>
      <c r="F22" s="29">
        <f t="shared" si="0"/>
        <v>0</v>
      </c>
      <c r="G22" s="4"/>
      <c r="H22" s="4"/>
      <c r="I22" s="4"/>
      <c r="J22" s="4"/>
      <c r="K22" s="4"/>
      <c r="L22" s="1"/>
      <c r="M22" s="1"/>
      <c r="N22" s="1"/>
      <c r="O22" s="1"/>
      <c r="P22" s="1"/>
      <c r="Q22" s="1"/>
      <c r="R22" s="1"/>
      <c r="S22" s="1"/>
      <c r="T22" s="1"/>
      <c r="U22" s="1"/>
      <c r="V22" s="1"/>
      <c r="W22" s="1"/>
      <c r="X22" s="1"/>
    </row>
    <row r="23" spans="1:24" s="30" customFormat="1" ht="15.75" x14ac:dyDescent="0.2">
      <c r="A23" s="25" t="s">
        <v>671</v>
      </c>
      <c r="B23" s="33" t="s">
        <v>93</v>
      </c>
      <c r="C23" s="27"/>
      <c r="D23" s="27"/>
      <c r="E23" s="29"/>
      <c r="F23" s="29">
        <f t="shared" si="0"/>
        <v>0</v>
      </c>
      <c r="G23" s="4"/>
      <c r="H23" s="4"/>
      <c r="I23" s="4"/>
      <c r="J23" s="4"/>
      <c r="K23" s="4"/>
      <c r="L23" s="1"/>
      <c r="M23" s="1"/>
      <c r="N23" s="1"/>
      <c r="O23" s="1"/>
      <c r="P23" s="1"/>
      <c r="Q23" s="1"/>
      <c r="R23" s="1"/>
      <c r="S23" s="1"/>
      <c r="T23" s="1"/>
      <c r="U23" s="1"/>
      <c r="V23" s="1"/>
      <c r="W23" s="1"/>
      <c r="X23" s="1"/>
    </row>
    <row r="24" spans="1:24" s="30" customFormat="1" ht="16.5" thickBot="1" x14ac:dyDescent="0.3">
      <c r="A24" s="25"/>
      <c r="B24" s="31" t="s">
        <v>96</v>
      </c>
      <c r="C24" s="27"/>
      <c r="D24" s="27"/>
      <c r="E24" s="28" t="s">
        <v>97</v>
      </c>
      <c r="F24" s="32">
        <f>SUM(F11:F23)</f>
        <v>0</v>
      </c>
      <c r="G24" s="4"/>
      <c r="H24" s="4"/>
      <c r="I24" s="4"/>
      <c r="J24" s="4"/>
      <c r="K24" s="4"/>
      <c r="L24" s="1"/>
      <c r="M24" s="1"/>
      <c r="N24" s="1"/>
      <c r="O24" s="1"/>
      <c r="P24" s="1"/>
      <c r="Q24" s="1"/>
      <c r="R24" s="1"/>
      <c r="S24" s="1"/>
      <c r="T24" s="1"/>
      <c r="U24" s="1"/>
      <c r="V24" s="1"/>
      <c r="W24" s="1"/>
      <c r="X24" s="1"/>
    </row>
    <row r="25" spans="1:24" s="30" customFormat="1" x14ac:dyDescent="0.2">
      <c r="A25" s="4"/>
      <c r="B25" s="4"/>
      <c r="C25" s="4"/>
      <c r="D25" s="4"/>
      <c r="E25" s="4"/>
      <c r="F25" s="4"/>
      <c r="G25" s="4"/>
      <c r="H25" s="4"/>
      <c r="I25" s="4"/>
      <c r="J25" s="4"/>
      <c r="K25" s="4"/>
      <c r="L25" s="1"/>
      <c r="M25" s="1"/>
      <c r="N25" s="1"/>
      <c r="O25" s="1"/>
      <c r="P25" s="1"/>
      <c r="Q25" s="1"/>
      <c r="R25" s="1"/>
      <c r="S25" s="1"/>
      <c r="T25" s="1"/>
      <c r="U25" s="1"/>
      <c r="V25" s="1"/>
      <c r="W25" s="1"/>
      <c r="X25" s="1"/>
    </row>
    <row r="26" spans="1:24" s="30" customFormat="1" ht="15.75" x14ac:dyDescent="0.2">
      <c r="A26" s="23" t="s">
        <v>98</v>
      </c>
      <c r="B26" s="20" t="s">
        <v>99</v>
      </c>
      <c r="C26" s="20"/>
      <c r="D26" s="20"/>
      <c r="E26" s="20"/>
      <c r="F26" s="24"/>
      <c r="G26" s="4"/>
      <c r="H26" s="4"/>
      <c r="I26" s="4"/>
      <c r="J26" s="4"/>
      <c r="K26" s="4"/>
      <c r="L26" s="1"/>
      <c r="M26" s="1"/>
      <c r="N26" s="1"/>
      <c r="O26" s="1"/>
      <c r="P26" s="1"/>
      <c r="Q26" s="1"/>
      <c r="R26" s="1"/>
      <c r="S26" s="1"/>
      <c r="T26" s="1"/>
      <c r="U26" s="1"/>
      <c r="V26" s="1"/>
      <c r="W26" s="1"/>
      <c r="X26" s="1"/>
    </row>
    <row r="27" spans="1:24" s="30" customFormat="1" ht="30" x14ac:dyDescent="0.2">
      <c r="A27" s="25" t="s">
        <v>100</v>
      </c>
      <c r="B27" s="33" t="s">
        <v>214</v>
      </c>
      <c r="C27" s="27" t="s">
        <v>75</v>
      </c>
      <c r="D27" s="27">
        <v>3</v>
      </c>
      <c r="E27" s="29"/>
      <c r="F27" s="29">
        <f t="shared" ref="F27:F33" si="1">D27*E27</f>
        <v>0</v>
      </c>
      <c r="G27" s="4"/>
      <c r="H27" s="4"/>
      <c r="I27" s="4"/>
      <c r="J27" s="4"/>
      <c r="K27" s="4"/>
      <c r="L27" s="1"/>
      <c r="M27" s="1"/>
      <c r="N27" s="1"/>
      <c r="O27" s="1"/>
      <c r="P27" s="1"/>
      <c r="Q27" s="1"/>
      <c r="R27" s="1"/>
      <c r="S27" s="1"/>
      <c r="T27" s="1"/>
      <c r="U27" s="1"/>
      <c r="V27" s="1"/>
      <c r="W27" s="1"/>
      <c r="X27" s="1"/>
    </row>
    <row r="28" spans="1:24" s="30" customFormat="1" ht="15.75" x14ac:dyDescent="0.2">
      <c r="A28" s="25" t="s">
        <v>101</v>
      </c>
      <c r="B28" s="33" t="s">
        <v>664</v>
      </c>
      <c r="C28" s="27" t="s">
        <v>75</v>
      </c>
      <c r="D28" s="27">
        <v>3</v>
      </c>
      <c r="E28" s="29"/>
      <c r="F28" s="29">
        <f t="shared" si="1"/>
        <v>0</v>
      </c>
      <c r="G28" s="4"/>
      <c r="H28" s="4"/>
      <c r="I28" s="4"/>
      <c r="J28" s="4"/>
      <c r="K28" s="4"/>
      <c r="L28" s="1"/>
      <c r="M28" s="1"/>
      <c r="N28" s="1"/>
      <c r="O28" s="1"/>
      <c r="P28" s="1"/>
      <c r="Q28" s="1"/>
      <c r="R28" s="1"/>
      <c r="S28" s="1"/>
      <c r="T28" s="1"/>
      <c r="U28" s="1"/>
      <c r="V28" s="1"/>
      <c r="W28" s="1"/>
      <c r="X28" s="1"/>
    </row>
    <row r="29" spans="1:24" s="30" customFormat="1" ht="15.75" x14ac:dyDescent="0.2">
      <c r="A29" s="25" t="s">
        <v>102</v>
      </c>
      <c r="B29" s="33" t="s">
        <v>103</v>
      </c>
      <c r="C29" s="27" t="s">
        <v>75</v>
      </c>
      <c r="D29" s="27">
        <v>3</v>
      </c>
      <c r="E29" s="29"/>
      <c r="F29" s="29">
        <f t="shared" si="1"/>
        <v>0</v>
      </c>
      <c r="G29" s="4"/>
      <c r="H29" s="4"/>
      <c r="I29" s="4"/>
      <c r="J29" s="4"/>
      <c r="K29" s="4"/>
      <c r="L29" s="1"/>
      <c r="M29" s="1"/>
      <c r="N29" s="1"/>
      <c r="O29" s="1"/>
      <c r="P29" s="1"/>
      <c r="Q29" s="1"/>
      <c r="R29" s="1"/>
      <c r="S29" s="1"/>
      <c r="T29" s="1"/>
      <c r="U29" s="1"/>
      <c r="V29" s="1"/>
      <c r="W29" s="1"/>
      <c r="X29" s="1"/>
    </row>
    <row r="30" spans="1:24" s="30" customFormat="1" ht="15.75" x14ac:dyDescent="0.2">
      <c r="A30" s="25" t="s">
        <v>104</v>
      </c>
      <c r="B30" s="33" t="s">
        <v>621</v>
      </c>
      <c r="C30" s="27" t="s">
        <v>82</v>
      </c>
      <c r="D30" s="27">
        <v>3</v>
      </c>
      <c r="E30" s="29"/>
      <c r="F30" s="29">
        <f t="shared" si="1"/>
        <v>0</v>
      </c>
      <c r="G30" s="4"/>
      <c r="H30" s="4"/>
      <c r="I30" s="4"/>
      <c r="J30" s="4"/>
      <c r="K30" s="4"/>
      <c r="L30" s="1"/>
      <c r="M30" s="1"/>
      <c r="N30" s="1"/>
      <c r="O30" s="1"/>
      <c r="P30" s="1"/>
      <c r="Q30" s="1"/>
      <c r="R30" s="1"/>
      <c r="S30" s="1"/>
      <c r="T30" s="1"/>
      <c r="U30" s="1"/>
      <c r="V30" s="1"/>
      <c r="W30" s="1"/>
      <c r="X30" s="1"/>
    </row>
    <row r="31" spans="1:24" s="30" customFormat="1" ht="15.75" x14ac:dyDescent="0.2">
      <c r="A31" s="25" t="s">
        <v>105</v>
      </c>
      <c r="B31" s="33" t="s">
        <v>106</v>
      </c>
      <c r="C31" s="27" t="s">
        <v>75</v>
      </c>
      <c r="D31" s="27">
        <v>3</v>
      </c>
      <c r="E31" s="29"/>
      <c r="F31" s="29">
        <f t="shared" si="1"/>
        <v>0</v>
      </c>
      <c r="G31" s="4"/>
      <c r="H31" s="4"/>
      <c r="I31" s="4"/>
      <c r="J31" s="4"/>
      <c r="K31" s="4"/>
      <c r="L31" s="1"/>
      <c r="M31" s="1"/>
      <c r="N31" s="1"/>
      <c r="O31" s="1"/>
      <c r="P31" s="1"/>
      <c r="Q31" s="1"/>
      <c r="R31" s="1"/>
      <c r="S31" s="1"/>
      <c r="T31" s="1"/>
      <c r="U31" s="1"/>
      <c r="V31" s="1"/>
      <c r="W31" s="1"/>
      <c r="X31" s="1"/>
    </row>
    <row r="32" spans="1:24" s="30" customFormat="1" ht="15.75" x14ac:dyDescent="0.2">
      <c r="A32" s="25" t="s">
        <v>207</v>
      </c>
      <c r="B32" s="33" t="s">
        <v>93</v>
      </c>
      <c r="C32" s="27"/>
      <c r="D32" s="27"/>
      <c r="E32" s="29"/>
      <c r="F32" s="29">
        <f t="shared" si="1"/>
        <v>0</v>
      </c>
      <c r="G32" s="4"/>
      <c r="H32" s="4"/>
      <c r="I32" s="4"/>
      <c r="J32" s="4"/>
      <c r="K32" s="4"/>
      <c r="L32" s="1"/>
      <c r="M32" s="1"/>
      <c r="N32" s="1"/>
      <c r="O32" s="1"/>
      <c r="P32" s="1"/>
      <c r="Q32" s="1"/>
      <c r="R32" s="1"/>
      <c r="S32" s="1"/>
      <c r="T32" s="1"/>
      <c r="U32" s="1"/>
      <c r="V32" s="1"/>
      <c r="W32" s="1"/>
      <c r="X32" s="1"/>
    </row>
    <row r="33" spans="1:24" s="30" customFormat="1" ht="15.75" x14ac:dyDescent="0.2">
      <c r="A33" s="25" t="s">
        <v>107</v>
      </c>
      <c r="B33" s="33" t="s">
        <v>93</v>
      </c>
      <c r="C33" s="27"/>
      <c r="D33" s="27"/>
      <c r="E33" s="29"/>
      <c r="F33" s="29">
        <f t="shared" si="1"/>
        <v>0</v>
      </c>
      <c r="G33" s="4"/>
      <c r="H33" s="4"/>
      <c r="I33" s="4"/>
      <c r="J33" s="4"/>
      <c r="K33" s="4"/>
      <c r="L33" s="1"/>
      <c r="M33" s="1"/>
      <c r="N33" s="1"/>
      <c r="O33" s="1"/>
      <c r="P33" s="1"/>
      <c r="Q33" s="1"/>
      <c r="R33" s="1"/>
      <c r="S33" s="1"/>
      <c r="T33" s="1"/>
      <c r="U33" s="1"/>
      <c r="V33" s="1"/>
      <c r="W33" s="1"/>
      <c r="X33" s="1"/>
    </row>
    <row r="34" spans="1:24" s="30" customFormat="1" ht="16.5" thickBot="1" x14ac:dyDescent="0.3">
      <c r="A34" s="25"/>
      <c r="B34" s="31" t="s">
        <v>108</v>
      </c>
      <c r="C34" s="27"/>
      <c r="D34" s="27"/>
      <c r="E34" s="28" t="s">
        <v>97</v>
      </c>
      <c r="F34" s="32">
        <f>SUM(F27:F33)</f>
        <v>0</v>
      </c>
      <c r="G34" s="4"/>
      <c r="H34" s="4"/>
      <c r="I34" s="4"/>
      <c r="J34" s="4"/>
      <c r="K34" s="4"/>
      <c r="L34" s="1"/>
      <c r="M34" s="1"/>
      <c r="N34" s="1"/>
      <c r="O34" s="1"/>
      <c r="P34" s="1"/>
      <c r="Q34" s="1"/>
      <c r="R34" s="1"/>
      <c r="S34" s="1"/>
      <c r="T34" s="1"/>
      <c r="U34" s="1"/>
      <c r="V34" s="1"/>
      <c r="W34" s="1"/>
      <c r="X34" s="1"/>
    </row>
    <row r="35" spans="1:24" s="30" customFormat="1" x14ac:dyDescent="0.2">
      <c r="A35" s="4"/>
      <c r="B35" s="4"/>
      <c r="C35" s="4"/>
      <c r="D35" s="4"/>
      <c r="E35" s="4"/>
      <c r="F35" s="4"/>
      <c r="G35" s="4"/>
      <c r="H35" s="4"/>
      <c r="I35" s="4"/>
      <c r="J35" s="4"/>
      <c r="K35" s="4"/>
      <c r="L35" s="1"/>
      <c r="M35" s="1"/>
      <c r="N35" s="1"/>
      <c r="O35" s="1"/>
      <c r="P35" s="1"/>
      <c r="Q35" s="1"/>
      <c r="R35" s="1"/>
      <c r="S35" s="1"/>
      <c r="T35" s="1"/>
      <c r="U35" s="1"/>
      <c r="V35" s="1"/>
      <c r="W35" s="1"/>
      <c r="X35" s="1"/>
    </row>
    <row r="36" spans="1:24" s="30" customFormat="1" ht="15.75" x14ac:dyDescent="0.2">
      <c r="A36" s="23" t="s">
        <v>109</v>
      </c>
      <c r="B36" s="20" t="s">
        <v>110</v>
      </c>
      <c r="C36" s="20"/>
      <c r="D36" s="20"/>
      <c r="E36" s="20"/>
      <c r="F36" s="24"/>
      <c r="G36" s="4"/>
      <c r="H36" s="4"/>
      <c r="I36" s="4"/>
      <c r="J36" s="4"/>
      <c r="K36" s="4"/>
      <c r="L36" s="1"/>
      <c r="M36" s="1"/>
      <c r="N36" s="1"/>
      <c r="O36" s="1"/>
      <c r="P36" s="1"/>
      <c r="Q36" s="1"/>
      <c r="R36" s="1"/>
      <c r="S36" s="1"/>
      <c r="T36" s="1"/>
      <c r="U36" s="1"/>
      <c r="V36" s="1"/>
      <c r="W36" s="1"/>
      <c r="X36" s="1"/>
    </row>
    <row r="37" spans="1:24" s="30" customFormat="1" ht="45" x14ac:dyDescent="0.2">
      <c r="A37" s="25" t="s">
        <v>111</v>
      </c>
      <c r="B37" s="33" t="s">
        <v>633</v>
      </c>
      <c r="C37" s="27" t="s">
        <v>50</v>
      </c>
      <c r="D37" s="27">
        <v>90</v>
      </c>
      <c r="E37" s="29"/>
      <c r="F37" s="29">
        <f t="shared" ref="F37:F48" si="2">D37*E37</f>
        <v>0</v>
      </c>
      <c r="G37" s="4"/>
      <c r="H37" s="4"/>
      <c r="I37" s="4"/>
      <c r="J37" s="4"/>
      <c r="K37" s="4"/>
      <c r="L37" s="1"/>
      <c r="M37" s="1"/>
      <c r="N37" s="1"/>
      <c r="O37" s="1"/>
      <c r="P37" s="1"/>
      <c r="Q37" s="1"/>
      <c r="R37" s="1"/>
      <c r="S37" s="1"/>
      <c r="T37" s="1"/>
      <c r="U37" s="1"/>
      <c r="V37" s="1"/>
      <c r="W37" s="1"/>
      <c r="X37" s="1"/>
    </row>
    <row r="38" spans="1:24" s="30" customFormat="1" ht="30" x14ac:dyDescent="0.2">
      <c r="A38" s="25" t="s">
        <v>112</v>
      </c>
      <c r="B38" s="33" t="s">
        <v>626</v>
      </c>
      <c r="C38" s="27" t="s">
        <v>50</v>
      </c>
      <c r="D38" s="27">
        <v>90</v>
      </c>
      <c r="E38" s="29"/>
      <c r="F38" s="29">
        <f t="shared" si="2"/>
        <v>0</v>
      </c>
      <c r="G38" s="4"/>
      <c r="H38" s="4"/>
      <c r="I38" s="4"/>
      <c r="J38" s="4"/>
      <c r="K38" s="4"/>
      <c r="L38" s="1"/>
      <c r="M38" s="1"/>
      <c r="N38" s="1"/>
      <c r="O38" s="1"/>
      <c r="P38" s="1"/>
      <c r="Q38" s="1"/>
      <c r="R38" s="1"/>
      <c r="S38" s="1"/>
      <c r="T38" s="1"/>
      <c r="U38" s="1"/>
      <c r="V38" s="1"/>
      <c r="W38" s="1"/>
      <c r="X38" s="1"/>
    </row>
    <row r="39" spans="1:24" s="30" customFormat="1" ht="15.75" x14ac:dyDescent="0.2">
      <c r="A39" s="25" t="s">
        <v>113</v>
      </c>
      <c r="B39" s="33" t="s">
        <v>117</v>
      </c>
      <c r="C39" s="27" t="s">
        <v>82</v>
      </c>
      <c r="D39" s="27">
        <v>3</v>
      </c>
      <c r="E39" s="29"/>
      <c r="F39" s="29">
        <f t="shared" si="2"/>
        <v>0</v>
      </c>
      <c r="G39" s="4"/>
      <c r="H39" s="4"/>
      <c r="I39" s="4"/>
      <c r="J39" s="4"/>
      <c r="K39" s="4"/>
      <c r="L39" s="1"/>
      <c r="M39" s="1"/>
      <c r="N39" s="1"/>
      <c r="O39" s="1"/>
      <c r="P39" s="1"/>
      <c r="Q39" s="1"/>
      <c r="R39" s="1"/>
      <c r="S39" s="1"/>
      <c r="T39" s="1"/>
      <c r="U39" s="1"/>
      <c r="V39" s="1"/>
      <c r="W39" s="1"/>
      <c r="X39" s="1"/>
    </row>
    <row r="40" spans="1:24" ht="15.75" x14ac:dyDescent="0.2">
      <c r="A40" s="25" t="s">
        <v>114</v>
      </c>
      <c r="B40" s="33" t="s">
        <v>120</v>
      </c>
      <c r="C40" s="27" t="s">
        <v>75</v>
      </c>
      <c r="D40" s="27">
        <v>3</v>
      </c>
      <c r="E40" s="29"/>
      <c r="F40" s="29">
        <f t="shared" si="2"/>
        <v>0</v>
      </c>
      <c r="G40" s="4"/>
      <c r="H40" s="4"/>
      <c r="I40" s="4"/>
      <c r="J40" s="4"/>
      <c r="K40" s="4"/>
    </row>
    <row r="41" spans="1:24" ht="15.75" x14ac:dyDescent="0.2">
      <c r="A41" s="25" t="s">
        <v>116</v>
      </c>
      <c r="B41" s="33" t="s">
        <v>122</v>
      </c>
      <c r="C41" s="27" t="s">
        <v>75</v>
      </c>
      <c r="D41" s="27">
        <v>3</v>
      </c>
      <c r="E41" s="29"/>
      <c r="F41" s="29">
        <f t="shared" si="2"/>
        <v>0</v>
      </c>
      <c r="G41" s="4"/>
      <c r="H41" s="4"/>
      <c r="I41" s="4"/>
      <c r="J41" s="4"/>
      <c r="K41" s="4"/>
    </row>
    <row r="42" spans="1:24" ht="15.75" x14ac:dyDescent="0.2">
      <c r="A42" s="25" t="s">
        <v>118</v>
      </c>
      <c r="B42" s="33" t="s">
        <v>124</v>
      </c>
      <c r="C42" s="27" t="s">
        <v>75</v>
      </c>
      <c r="D42" s="27">
        <v>3</v>
      </c>
      <c r="E42" s="29"/>
      <c r="F42" s="29">
        <f t="shared" si="2"/>
        <v>0</v>
      </c>
      <c r="G42" s="4"/>
      <c r="H42" s="4"/>
      <c r="I42" s="4"/>
      <c r="J42" s="4"/>
      <c r="K42" s="4"/>
    </row>
    <row r="43" spans="1:24" ht="15.75" x14ac:dyDescent="0.2">
      <c r="A43" s="25" t="s">
        <v>119</v>
      </c>
      <c r="B43" s="33" t="s">
        <v>131</v>
      </c>
      <c r="C43" s="27" t="s">
        <v>82</v>
      </c>
      <c r="D43" s="27">
        <v>3</v>
      </c>
      <c r="E43" s="29"/>
      <c r="F43" s="29">
        <f t="shared" si="2"/>
        <v>0</v>
      </c>
      <c r="G43" s="4"/>
      <c r="H43" s="4"/>
      <c r="I43" s="4"/>
      <c r="J43" s="4"/>
      <c r="K43" s="4"/>
    </row>
    <row r="44" spans="1:24" ht="15.75" x14ac:dyDescent="0.2">
      <c r="A44" s="25" t="s">
        <v>121</v>
      </c>
      <c r="B44" s="33" t="s">
        <v>623</v>
      </c>
      <c r="C44" s="27" t="s">
        <v>50</v>
      </c>
      <c r="D44" s="27">
        <v>90</v>
      </c>
      <c r="E44" s="29"/>
      <c r="F44" s="29">
        <f t="shared" si="2"/>
        <v>0</v>
      </c>
      <c r="G44" s="4"/>
      <c r="H44" s="4"/>
      <c r="I44" s="4"/>
      <c r="J44" s="4"/>
      <c r="K44" s="4"/>
    </row>
    <row r="45" spans="1:24" ht="30" x14ac:dyDescent="0.25">
      <c r="A45" s="147" t="s">
        <v>123</v>
      </c>
      <c r="B45" s="148" t="s">
        <v>676</v>
      </c>
      <c r="C45" s="149" t="s">
        <v>50</v>
      </c>
      <c r="D45" s="149">
        <v>75</v>
      </c>
      <c r="E45" s="150"/>
      <c r="F45" s="150">
        <f t="shared" si="2"/>
        <v>0</v>
      </c>
    </row>
    <row r="46" spans="1:24" ht="30" x14ac:dyDescent="0.25">
      <c r="A46" s="147" t="s">
        <v>125</v>
      </c>
      <c r="B46" s="148" t="s">
        <v>677</v>
      </c>
      <c r="C46" s="149" t="s">
        <v>50</v>
      </c>
      <c r="D46" s="149">
        <v>75</v>
      </c>
      <c r="E46" s="150"/>
      <c r="F46" s="150">
        <f t="shared" si="2"/>
        <v>0</v>
      </c>
    </row>
    <row r="47" spans="1:24" ht="15.75" x14ac:dyDescent="0.25">
      <c r="A47" s="25" t="s">
        <v>128</v>
      </c>
      <c r="B47" s="33" t="s">
        <v>93</v>
      </c>
      <c r="C47" s="27"/>
      <c r="D47" s="27"/>
      <c r="E47" s="29"/>
      <c r="F47" s="29">
        <f t="shared" si="2"/>
        <v>0</v>
      </c>
    </row>
    <row r="48" spans="1:24" ht="15.75" x14ac:dyDescent="0.25">
      <c r="A48" s="25" t="s">
        <v>675</v>
      </c>
      <c r="B48" s="33" t="s">
        <v>93</v>
      </c>
      <c r="C48" s="27"/>
      <c r="D48" s="27"/>
      <c r="E48" s="29"/>
      <c r="F48" s="29">
        <f t="shared" si="2"/>
        <v>0</v>
      </c>
    </row>
    <row r="49" spans="1:6" ht="16.5" thickBot="1" x14ac:dyDescent="0.3">
      <c r="A49" s="25"/>
      <c r="B49" s="31" t="s">
        <v>132</v>
      </c>
      <c r="C49" s="27"/>
      <c r="D49" s="27"/>
      <c r="E49" s="28" t="s">
        <v>97</v>
      </c>
      <c r="F49" s="32">
        <f>SUM(F37:F48)</f>
        <v>0</v>
      </c>
    </row>
    <row r="51" spans="1:6" ht="15.75" x14ac:dyDescent="0.25">
      <c r="A51" s="23" t="s">
        <v>133</v>
      </c>
      <c r="B51" s="20" t="s">
        <v>134</v>
      </c>
      <c r="C51" s="20"/>
      <c r="D51" s="20"/>
      <c r="E51" s="20"/>
      <c r="F51" s="24"/>
    </row>
    <row r="52" spans="1:6" ht="15.75" x14ac:dyDescent="0.25">
      <c r="A52" s="25" t="s">
        <v>135</v>
      </c>
      <c r="B52" s="33" t="s">
        <v>634</v>
      </c>
      <c r="C52" s="27" t="s">
        <v>50</v>
      </c>
      <c r="D52" s="27">
        <v>20</v>
      </c>
      <c r="E52" s="29"/>
      <c r="F52" s="29">
        <f t="shared" ref="F52:F57" si="3">D52*E52</f>
        <v>0</v>
      </c>
    </row>
    <row r="53" spans="1:6" ht="15.75" x14ac:dyDescent="0.25">
      <c r="A53" s="25" t="s">
        <v>136</v>
      </c>
      <c r="B53" s="33" t="s">
        <v>624</v>
      </c>
      <c r="C53" s="27" t="s">
        <v>75</v>
      </c>
      <c r="D53" s="27">
        <v>3</v>
      </c>
      <c r="E53" s="29"/>
      <c r="F53" s="29">
        <f t="shared" si="3"/>
        <v>0</v>
      </c>
    </row>
    <row r="54" spans="1:6" ht="15.75" x14ac:dyDescent="0.25">
      <c r="A54" s="25" t="s">
        <v>137</v>
      </c>
      <c r="B54" s="33" t="s">
        <v>625</v>
      </c>
      <c r="C54" s="27" t="s">
        <v>50</v>
      </c>
      <c r="D54" s="27">
        <v>30</v>
      </c>
      <c r="E54" s="29"/>
      <c r="F54" s="29">
        <f t="shared" si="3"/>
        <v>0</v>
      </c>
    </row>
    <row r="55" spans="1:6" ht="15.75" x14ac:dyDescent="0.25">
      <c r="A55" s="25" t="s">
        <v>138</v>
      </c>
      <c r="B55" s="33" t="s">
        <v>140</v>
      </c>
      <c r="C55" s="27" t="s">
        <v>50</v>
      </c>
      <c r="D55" s="27">
        <v>30</v>
      </c>
      <c r="E55" s="29"/>
      <c r="F55" s="29">
        <f t="shared" si="3"/>
        <v>0</v>
      </c>
    </row>
    <row r="56" spans="1:6" ht="15.75" x14ac:dyDescent="0.25">
      <c r="A56" s="25" t="s">
        <v>139</v>
      </c>
      <c r="B56" s="33" t="s">
        <v>93</v>
      </c>
      <c r="C56" s="27"/>
      <c r="D56" s="27"/>
      <c r="E56" s="29"/>
      <c r="F56" s="29">
        <f t="shared" si="3"/>
        <v>0</v>
      </c>
    </row>
    <row r="57" spans="1:6" ht="15.75" x14ac:dyDescent="0.25">
      <c r="A57" s="25" t="s">
        <v>141</v>
      </c>
      <c r="B57" s="33" t="s">
        <v>93</v>
      </c>
      <c r="C57" s="27"/>
      <c r="D57" s="27"/>
      <c r="E57" s="29"/>
      <c r="F57" s="29">
        <f t="shared" si="3"/>
        <v>0</v>
      </c>
    </row>
    <row r="58" spans="1:6" ht="16.5" thickBot="1" x14ac:dyDescent="0.3">
      <c r="A58" s="25"/>
      <c r="B58" s="31" t="s">
        <v>142</v>
      </c>
      <c r="C58" s="27"/>
      <c r="D58" s="27"/>
      <c r="E58" s="28" t="s">
        <v>97</v>
      </c>
      <c r="F58" s="32">
        <f>SUM(F52:F57)</f>
        <v>0</v>
      </c>
    </row>
    <row r="60" spans="1:6" ht="15.75" x14ac:dyDescent="0.25">
      <c r="A60" s="23" t="s">
        <v>143</v>
      </c>
      <c r="B60" s="20" t="s">
        <v>144</v>
      </c>
      <c r="C60" s="20"/>
      <c r="D60" s="20"/>
      <c r="E60" s="20"/>
      <c r="F60" s="24"/>
    </row>
    <row r="61" spans="1:6" ht="45" x14ac:dyDescent="0.25">
      <c r="A61" s="25"/>
      <c r="B61" s="33" t="s">
        <v>673</v>
      </c>
      <c r="C61" s="27"/>
      <c r="D61" s="27"/>
      <c r="E61" s="29"/>
      <c r="F61" s="29"/>
    </row>
    <row r="62" spans="1:6" ht="30" x14ac:dyDescent="0.25">
      <c r="A62" s="25" t="s">
        <v>145</v>
      </c>
      <c r="B62" s="33" t="s">
        <v>629</v>
      </c>
      <c r="C62" s="27" t="s">
        <v>50</v>
      </c>
      <c r="D62" s="27">
        <v>3</v>
      </c>
      <c r="E62" s="29"/>
      <c r="F62" s="29">
        <f t="shared" ref="F62:F66" si="4">D62*E62</f>
        <v>0</v>
      </c>
    </row>
    <row r="63" spans="1:6" ht="15.75" x14ac:dyDescent="0.25">
      <c r="A63" s="25" t="s">
        <v>146</v>
      </c>
      <c r="B63" s="33" t="s">
        <v>147</v>
      </c>
      <c r="C63" s="27" t="s">
        <v>50</v>
      </c>
      <c r="D63" s="27">
        <v>90</v>
      </c>
      <c r="E63" s="29"/>
      <c r="F63" s="29">
        <f t="shared" si="4"/>
        <v>0</v>
      </c>
    </row>
    <row r="64" spans="1:6" ht="15.75" x14ac:dyDescent="0.25">
      <c r="A64" s="25" t="s">
        <v>148</v>
      </c>
      <c r="B64" s="33" t="s">
        <v>151</v>
      </c>
      <c r="C64" s="27" t="s">
        <v>75</v>
      </c>
      <c r="D64" s="27">
        <v>6</v>
      </c>
      <c r="E64" s="29"/>
      <c r="F64" s="29">
        <f t="shared" si="4"/>
        <v>0</v>
      </c>
    </row>
    <row r="65" spans="1:6" ht="15.75" x14ac:dyDescent="0.25">
      <c r="A65" s="25" t="s">
        <v>149</v>
      </c>
      <c r="B65" s="33" t="s">
        <v>93</v>
      </c>
      <c r="C65" s="27"/>
      <c r="D65" s="27"/>
      <c r="E65" s="29"/>
      <c r="F65" s="29">
        <f t="shared" si="4"/>
        <v>0</v>
      </c>
    </row>
    <row r="66" spans="1:6" ht="15.75" x14ac:dyDescent="0.25">
      <c r="A66" s="25" t="s">
        <v>150</v>
      </c>
      <c r="B66" s="33" t="s">
        <v>93</v>
      </c>
      <c r="C66" s="27"/>
      <c r="D66" s="27"/>
      <c r="E66" s="29"/>
      <c r="F66" s="29">
        <f t="shared" si="4"/>
        <v>0</v>
      </c>
    </row>
    <row r="67" spans="1:6" ht="16.5" thickBot="1" x14ac:dyDescent="0.3">
      <c r="A67" s="25"/>
      <c r="B67" s="31" t="s">
        <v>152</v>
      </c>
      <c r="C67" s="27"/>
      <c r="D67" s="27"/>
      <c r="E67" s="28" t="s">
        <v>97</v>
      </c>
      <c r="F67" s="32">
        <f>SUM(F62:F66)</f>
        <v>0</v>
      </c>
    </row>
    <row r="69" spans="1:6" ht="15.75" x14ac:dyDescent="0.25">
      <c r="A69" s="23" t="s">
        <v>153</v>
      </c>
      <c r="B69" s="20" t="s">
        <v>154</v>
      </c>
      <c r="C69" s="20"/>
      <c r="D69" s="20"/>
      <c r="E69" s="20"/>
      <c r="F69" s="24"/>
    </row>
    <row r="70" spans="1:6" ht="15.75" x14ac:dyDescent="0.25">
      <c r="A70" s="25" t="s">
        <v>155</v>
      </c>
      <c r="B70" s="33" t="s">
        <v>156</v>
      </c>
      <c r="C70" s="27" t="s">
        <v>75</v>
      </c>
      <c r="D70" s="27">
        <v>3</v>
      </c>
      <c r="E70" s="29"/>
      <c r="F70" s="29">
        <f t="shared" ref="F70:F79" si="5">D70*E70</f>
        <v>0</v>
      </c>
    </row>
    <row r="71" spans="1:6" ht="15.75" x14ac:dyDescent="0.25">
      <c r="A71" s="25" t="s">
        <v>157</v>
      </c>
      <c r="B71" s="33" t="s">
        <v>158</v>
      </c>
      <c r="C71" s="27" t="s">
        <v>75</v>
      </c>
      <c r="D71" s="27">
        <v>3</v>
      </c>
      <c r="E71" s="29"/>
      <c r="F71" s="29">
        <f t="shared" si="5"/>
        <v>0</v>
      </c>
    </row>
    <row r="72" spans="1:6" ht="15.75" x14ac:dyDescent="0.25">
      <c r="A72" s="25" t="s">
        <v>159</v>
      </c>
      <c r="B72" s="33" t="s">
        <v>666</v>
      </c>
      <c r="C72" s="27" t="s">
        <v>75</v>
      </c>
      <c r="D72" s="27">
        <v>3</v>
      </c>
      <c r="E72" s="29"/>
      <c r="F72" s="29">
        <f t="shared" si="5"/>
        <v>0</v>
      </c>
    </row>
    <row r="73" spans="1:6" ht="15.75" x14ac:dyDescent="0.25">
      <c r="A73" s="25" t="s">
        <v>160</v>
      </c>
      <c r="B73" s="33" t="s">
        <v>663</v>
      </c>
      <c r="C73" s="27"/>
      <c r="D73" s="27">
        <v>3</v>
      </c>
      <c r="E73" s="29"/>
      <c r="F73" s="29">
        <f t="shared" si="5"/>
        <v>0</v>
      </c>
    </row>
    <row r="74" spans="1:6" ht="15.75" x14ac:dyDescent="0.25">
      <c r="A74" s="25" t="s">
        <v>161</v>
      </c>
      <c r="B74" s="33" t="s">
        <v>163</v>
      </c>
      <c r="C74" s="27" t="s">
        <v>50</v>
      </c>
      <c r="D74" s="27">
        <v>80</v>
      </c>
      <c r="E74" s="29"/>
      <c r="F74" s="29">
        <f t="shared" si="5"/>
        <v>0</v>
      </c>
    </row>
    <row r="75" spans="1:6" ht="15.75" x14ac:dyDescent="0.25">
      <c r="A75" s="25" t="s">
        <v>162</v>
      </c>
      <c r="B75" s="33" t="s">
        <v>165</v>
      </c>
      <c r="C75" s="27" t="s">
        <v>75</v>
      </c>
      <c r="D75" s="27">
        <v>1</v>
      </c>
      <c r="E75" s="29"/>
      <c r="F75" s="29">
        <f t="shared" si="5"/>
        <v>0</v>
      </c>
    </row>
    <row r="76" spans="1:6" ht="15.75" x14ac:dyDescent="0.25">
      <c r="A76" s="25" t="s">
        <v>164</v>
      </c>
      <c r="B76" s="33" t="s">
        <v>167</v>
      </c>
      <c r="C76" s="27" t="s">
        <v>95</v>
      </c>
      <c r="D76" s="27">
        <v>1</v>
      </c>
      <c r="E76" s="29"/>
      <c r="F76" s="29">
        <f t="shared" si="5"/>
        <v>0</v>
      </c>
    </row>
    <row r="77" spans="1:6" ht="15.75" x14ac:dyDescent="0.25">
      <c r="A77" s="25" t="s">
        <v>166</v>
      </c>
      <c r="B77" s="33" t="s">
        <v>169</v>
      </c>
      <c r="C77" s="27" t="s">
        <v>95</v>
      </c>
      <c r="D77" s="27">
        <v>1</v>
      </c>
      <c r="E77" s="29"/>
      <c r="F77" s="29">
        <f t="shared" si="5"/>
        <v>0</v>
      </c>
    </row>
    <row r="78" spans="1:6" ht="15.75" x14ac:dyDescent="0.25">
      <c r="A78" s="25" t="s">
        <v>168</v>
      </c>
      <c r="B78" s="33" t="s">
        <v>93</v>
      </c>
      <c r="C78" s="27"/>
      <c r="D78" s="27"/>
      <c r="E78" s="29"/>
      <c r="F78" s="29">
        <f t="shared" si="5"/>
        <v>0</v>
      </c>
    </row>
    <row r="79" spans="1:6" ht="15.75" x14ac:dyDescent="0.25">
      <c r="A79" s="25" t="s">
        <v>170</v>
      </c>
      <c r="B79" s="33" t="s">
        <v>93</v>
      </c>
      <c r="C79" s="27"/>
      <c r="D79" s="27"/>
      <c r="E79" s="29"/>
      <c r="F79" s="29">
        <f t="shared" si="5"/>
        <v>0</v>
      </c>
    </row>
    <row r="80" spans="1:6" ht="16.5" thickBot="1" x14ac:dyDescent="0.3">
      <c r="A80" s="25"/>
      <c r="B80" s="31" t="s">
        <v>171</v>
      </c>
      <c r="C80" s="27"/>
      <c r="D80" s="27"/>
      <c r="E80" s="28" t="s">
        <v>97</v>
      </c>
      <c r="F80" s="32">
        <f>SUM(F70:F79)</f>
        <v>0</v>
      </c>
    </row>
    <row r="82" spans="1:6" ht="31.5" x14ac:dyDescent="0.25">
      <c r="A82" s="145" t="s">
        <v>175</v>
      </c>
      <c r="B82" s="20" t="s">
        <v>172</v>
      </c>
      <c r="C82" s="20"/>
      <c r="D82" s="20"/>
      <c r="E82" s="20"/>
      <c r="F82" s="24"/>
    </row>
    <row r="83" spans="1:6" ht="60" x14ac:dyDescent="0.25">
      <c r="A83" s="25" t="s">
        <v>177</v>
      </c>
      <c r="B83" s="33" t="s">
        <v>173</v>
      </c>
      <c r="C83" s="27" t="s">
        <v>95</v>
      </c>
      <c r="D83" s="27">
        <v>1</v>
      </c>
      <c r="E83" s="29"/>
      <c r="F83" s="29">
        <f t="shared" ref="F83:F86" si="6">D83*E83</f>
        <v>0</v>
      </c>
    </row>
    <row r="84" spans="1:6" ht="45" x14ac:dyDescent="0.25">
      <c r="A84" s="25" t="s">
        <v>178</v>
      </c>
      <c r="B84" s="33" t="s">
        <v>174</v>
      </c>
      <c r="C84" s="27" t="s">
        <v>95</v>
      </c>
      <c r="D84" s="27">
        <v>1</v>
      </c>
      <c r="E84" s="29"/>
      <c r="F84" s="29">
        <f t="shared" si="6"/>
        <v>0</v>
      </c>
    </row>
    <row r="85" spans="1:6" ht="15.75" x14ac:dyDescent="0.25">
      <c r="A85" s="25" t="s">
        <v>180</v>
      </c>
      <c r="B85" s="33" t="s">
        <v>93</v>
      </c>
      <c r="C85" s="27"/>
      <c r="D85" s="27"/>
      <c r="E85" s="29"/>
      <c r="F85" s="29">
        <f t="shared" si="6"/>
        <v>0</v>
      </c>
    </row>
    <row r="86" spans="1:6" ht="15.75" x14ac:dyDescent="0.25">
      <c r="A86" s="25" t="s">
        <v>182</v>
      </c>
      <c r="B86" s="33" t="s">
        <v>93</v>
      </c>
      <c r="C86" s="27"/>
      <c r="D86" s="27"/>
      <c r="E86" s="29"/>
      <c r="F86" s="29">
        <f t="shared" si="6"/>
        <v>0</v>
      </c>
    </row>
    <row r="87" spans="1:6" ht="16.5" thickBot="1" x14ac:dyDescent="0.3">
      <c r="A87" s="25"/>
      <c r="B87" s="31" t="s">
        <v>637</v>
      </c>
      <c r="C87" s="27"/>
      <c r="D87" s="27"/>
      <c r="E87" s="28" t="s">
        <v>97</v>
      </c>
      <c r="F87" s="32">
        <f>SUM(F83:F86)</f>
        <v>0</v>
      </c>
    </row>
    <row r="89" spans="1:6" ht="15.75" x14ac:dyDescent="0.25">
      <c r="A89" s="145" t="s">
        <v>661</v>
      </c>
      <c r="B89" s="20" t="s">
        <v>176</v>
      </c>
      <c r="C89" s="20"/>
      <c r="D89" s="20"/>
      <c r="E89" s="20"/>
      <c r="F89" s="24"/>
    </row>
    <row r="90" spans="1:6" ht="45" customHeight="1" x14ac:dyDescent="0.25">
      <c r="A90" s="25" t="s">
        <v>638</v>
      </c>
      <c r="B90" s="33" t="s">
        <v>628</v>
      </c>
      <c r="C90" s="27"/>
      <c r="D90" s="27"/>
      <c r="E90" s="29"/>
      <c r="F90" s="154" t="s">
        <v>678</v>
      </c>
    </row>
    <row r="91" spans="1:6" ht="15.75" x14ac:dyDescent="0.25">
      <c r="A91" s="25" t="s">
        <v>639</v>
      </c>
      <c r="B91" s="33" t="s">
        <v>179</v>
      </c>
      <c r="C91" s="27"/>
      <c r="D91" s="27"/>
      <c r="E91" s="29"/>
      <c r="F91" s="155"/>
    </row>
    <row r="92" spans="1:6" ht="15.75" x14ac:dyDescent="0.25">
      <c r="A92" s="25" t="s">
        <v>640</v>
      </c>
      <c r="B92" s="33" t="s">
        <v>181</v>
      </c>
      <c r="C92" s="27"/>
      <c r="D92" s="27"/>
      <c r="E92" s="29"/>
      <c r="F92" s="155"/>
    </row>
    <row r="93" spans="1:6" ht="15.75" x14ac:dyDescent="0.25">
      <c r="A93" s="25" t="s">
        <v>641</v>
      </c>
      <c r="B93" s="33" t="s">
        <v>620</v>
      </c>
      <c r="C93" s="27"/>
      <c r="D93" s="27"/>
      <c r="E93" s="29"/>
      <c r="F93" s="155"/>
    </row>
    <row r="94" spans="1:6" ht="15.75" x14ac:dyDescent="0.25">
      <c r="A94" s="25" t="s">
        <v>642</v>
      </c>
      <c r="B94" s="33" t="s">
        <v>115</v>
      </c>
      <c r="C94" s="27"/>
      <c r="D94" s="27"/>
      <c r="E94" s="29"/>
      <c r="F94" s="155"/>
    </row>
    <row r="95" spans="1:6" ht="15.75" x14ac:dyDescent="0.25">
      <c r="A95" s="25" t="s">
        <v>643</v>
      </c>
      <c r="B95" s="33" t="s">
        <v>93</v>
      </c>
      <c r="C95" s="27"/>
      <c r="D95" s="27"/>
      <c r="E95" s="29"/>
      <c r="F95" s="155"/>
    </row>
    <row r="96" spans="1:6" ht="15.75" x14ac:dyDescent="0.25">
      <c r="A96" s="25" t="s">
        <v>644</v>
      </c>
      <c r="B96" s="33" t="s">
        <v>93</v>
      </c>
      <c r="C96" s="27"/>
      <c r="D96" s="27"/>
      <c r="E96" s="29"/>
      <c r="F96" s="156"/>
    </row>
    <row r="97" spans="1:6" ht="16.5" thickBot="1" x14ac:dyDescent="0.3">
      <c r="A97" s="25"/>
      <c r="B97" s="151" t="s">
        <v>645</v>
      </c>
      <c r="C97" s="149"/>
      <c r="D97" s="149"/>
      <c r="E97" s="152" t="s">
        <v>97</v>
      </c>
      <c r="F97" s="153">
        <f>403774.682</f>
        <v>403774.68199999997</v>
      </c>
    </row>
    <row r="99" spans="1:6" ht="15.75" x14ac:dyDescent="0.25">
      <c r="A99" s="23" t="s">
        <v>184</v>
      </c>
      <c r="B99" s="20" t="s">
        <v>185</v>
      </c>
      <c r="C99" s="20"/>
      <c r="D99" s="20"/>
      <c r="E99" s="20"/>
      <c r="F99" s="24"/>
    </row>
    <row r="100" spans="1:6" ht="30" x14ac:dyDescent="0.25">
      <c r="A100" s="25" t="s">
        <v>186</v>
      </c>
      <c r="B100" s="33" t="s">
        <v>187</v>
      </c>
      <c r="C100" s="27" t="s">
        <v>75</v>
      </c>
      <c r="D100" s="27">
        <v>3</v>
      </c>
      <c r="E100" s="29"/>
      <c r="F100" s="29">
        <f t="shared" ref="F100:F111" si="7">D100*E100</f>
        <v>0</v>
      </c>
    </row>
    <row r="101" spans="1:6" ht="30" x14ac:dyDescent="0.25">
      <c r="A101" s="25" t="s">
        <v>188</v>
      </c>
      <c r="B101" s="33" t="s">
        <v>189</v>
      </c>
      <c r="C101" s="27" t="s">
        <v>75</v>
      </c>
      <c r="D101" s="27">
        <v>3</v>
      </c>
      <c r="E101" s="29"/>
      <c r="F101" s="29">
        <f t="shared" si="7"/>
        <v>0</v>
      </c>
    </row>
    <row r="102" spans="1:6" ht="15.75" x14ac:dyDescent="0.25">
      <c r="A102" s="25" t="s">
        <v>190</v>
      </c>
      <c r="B102" s="33" t="s">
        <v>191</v>
      </c>
      <c r="C102" s="27" t="s">
        <v>75</v>
      </c>
      <c r="D102" s="27">
        <v>3</v>
      </c>
      <c r="E102" s="29"/>
      <c r="F102" s="29">
        <f t="shared" si="7"/>
        <v>0</v>
      </c>
    </row>
    <row r="103" spans="1:6" ht="15.75" x14ac:dyDescent="0.25">
      <c r="A103" s="147" t="s">
        <v>192</v>
      </c>
      <c r="B103" s="148" t="s">
        <v>183</v>
      </c>
      <c r="C103" s="149" t="s">
        <v>75</v>
      </c>
      <c r="D103" s="149">
        <v>120</v>
      </c>
      <c r="E103" s="150"/>
      <c r="F103" s="150"/>
    </row>
    <row r="104" spans="1:6" ht="30" x14ac:dyDescent="0.25">
      <c r="A104" s="25" t="s">
        <v>194</v>
      </c>
      <c r="B104" s="33" t="s">
        <v>193</v>
      </c>
      <c r="C104" s="27" t="s">
        <v>75</v>
      </c>
      <c r="D104" s="27">
        <v>3</v>
      </c>
      <c r="E104" s="29"/>
      <c r="F104" s="29">
        <f t="shared" si="7"/>
        <v>0</v>
      </c>
    </row>
    <row r="105" spans="1:6" ht="15.75" x14ac:dyDescent="0.25">
      <c r="A105" s="25" t="s">
        <v>646</v>
      </c>
      <c r="B105" s="33" t="s">
        <v>636</v>
      </c>
      <c r="C105" s="27" t="s">
        <v>75</v>
      </c>
      <c r="D105" s="27">
        <v>3</v>
      </c>
      <c r="E105" s="29"/>
      <c r="F105" s="29">
        <f t="shared" si="7"/>
        <v>0</v>
      </c>
    </row>
    <row r="106" spans="1:6" ht="15.75" x14ac:dyDescent="0.25">
      <c r="A106" s="25" t="s">
        <v>195</v>
      </c>
      <c r="B106" s="33" t="s">
        <v>665</v>
      </c>
      <c r="C106" s="27" t="s">
        <v>632</v>
      </c>
      <c r="D106" s="27">
        <v>1</v>
      </c>
      <c r="E106" s="29"/>
      <c r="F106" s="29">
        <f t="shared" si="7"/>
        <v>0</v>
      </c>
    </row>
    <row r="107" spans="1:6" ht="15.75" x14ac:dyDescent="0.25">
      <c r="A107" s="25" t="s">
        <v>647</v>
      </c>
      <c r="B107" s="33" t="s">
        <v>129</v>
      </c>
      <c r="C107" s="27" t="s">
        <v>75</v>
      </c>
      <c r="D107" s="27">
        <v>3</v>
      </c>
      <c r="E107" s="29"/>
      <c r="F107" s="29">
        <f t="shared" si="7"/>
        <v>0</v>
      </c>
    </row>
    <row r="108" spans="1:6" ht="15.75" x14ac:dyDescent="0.25">
      <c r="A108" s="25" t="s">
        <v>648</v>
      </c>
      <c r="B108" s="33" t="s">
        <v>130</v>
      </c>
      <c r="C108" s="27" t="s">
        <v>75</v>
      </c>
      <c r="D108" s="27">
        <v>3</v>
      </c>
      <c r="E108" s="29"/>
      <c r="F108" s="29">
        <f t="shared" si="7"/>
        <v>0</v>
      </c>
    </row>
    <row r="109" spans="1:6" ht="15.75" x14ac:dyDescent="0.25">
      <c r="A109" s="25" t="s">
        <v>649</v>
      </c>
      <c r="B109" s="33" t="s">
        <v>635</v>
      </c>
      <c r="C109" s="27" t="s">
        <v>75</v>
      </c>
      <c r="D109" s="27">
        <v>3</v>
      </c>
      <c r="E109" s="29"/>
      <c r="F109" s="29">
        <f t="shared" si="7"/>
        <v>0</v>
      </c>
    </row>
    <row r="110" spans="1:6" ht="15.75" x14ac:dyDescent="0.25">
      <c r="A110" s="25" t="s">
        <v>650</v>
      </c>
      <c r="B110" s="33" t="s">
        <v>93</v>
      </c>
      <c r="C110" s="27"/>
      <c r="D110" s="27"/>
      <c r="E110" s="29"/>
      <c r="F110" s="29">
        <f t="shared" si="7"/>
        <v>0</v>
      </c>
    </row>
    <row r="111" spans="1:6" ht="15.75" x14ac:dyDescent="0.25">
      <c r="A111" s="25" t="s">
        <v>674</v>
      </c>
      <c r="B111" s="33" t="s">
        <v>93</v>
      </c>
      <c r="C111" s="27"/>
      <c r="D111" s="27"/>
      <c r="E111" s="29"/>
      <c r="F111" s="29">
        <f t="shared" si="7"/>
        <v>0</v>
      </c>
    </row>
    <row r="112" spans="1:6" ht="16.5" thickBot="1" x14ac:dyDescent="0.3">
      <c r="A112" s="25"/>
      <c r="B112" s="31" t="s">
        <v>196</v>
      </c>
      <c r="C112" s="27"/>
      <c r="D112" s="27"/>
      <c r="E112" s="28" t="s">
        <v>97</v>
      </c>
      <c r="F112" s="32">
        <f>SUM(F100:F111)</f>
        <v>0</v>
      </c>
    </row>
    <row r="114" spans="1:6" ht="15.75" x14ac:dyDescent="0.25">
      <c r="A114" s="145" t="s">
        <v>662</v>
      </c>
      <c r="B114" s="20" t="s">
        <v>198</v>
      </c>
      <c r="C114" s="20"/>
      <c r="D114" s="20"/>
      <c r="E114" s="20"/>
      <c r="F114" s="24"/>
    </row>
    <row r="115" spans="1:6" ht="15.75" x14ac:dyDescent="0.25">
      <c r="A115" s="25" t="s">
        <v>651</v>
      </c>
      <c r="B115" s="33" t="s">
        <v>630</v>
      </c>
      <c r="C115" s="27" t="s">
        <v>632</v>
      </c>
      <c r="D115" s="27">
        <v>1</v>
      </c>
      <c r="E115" s="29"/>
      <c r="F115" s="29">
        <v>0</v>
      </c>
    </row>
    <row r="116" spans="1:6" ht="15.75" x14ac:dyDescent="0.25">
      <c r="A116" s="25" t="s">
        <v>652</v>
      </c>
      <c r="B116" s="33" t="s">
        <v>631</v>
      </c>
      <c r="C116" s="27"/>
      <c r="D116" s="27"/>
      <c r="E116" s="29"/>
      <c r="F116" s="29"/>
    </row>
    <row r="117" spans="1:6" ht="15.75" x14ac:dyDescent="0.25">
      <c r="A117" s="25" t="s">
        <v>653</v>
      </c>
      <c r="B117" s="33" t="s">
        <v>93</v>
      </c>
      <c r="C117" s="27"/>
      <c r="D117" s="27"/>
      <c r="E117" s="29"/>
      <c r="F117" s="29">
        <f>D117*E117</f>
        <v>0</v>
      </c>
    </row>
    <row r="118" spans="1:6" ht="16.5" thickBot="1" x14ac:dyDescent="0.3">
      <c r="A118" s="25"/>
      <c r="B118" s="31" t="s">
        <v>654</v>
      </c>
      <c r="C118" s="27"/>
      <c r="D118" s="27"/>
      <c r="E118" s="28" t="s">
        <v>97</v>
      </c>
      <c r="F118" s="32">
        <f>SUM(F115:F117)</f>
        <v>0</v>
      </c>
    </row>
    <row r="121" spans="1:6" ht="15.75" x14ac:dyDescent="0.25">
      <c r="A121" s="145" t="s">
        <v>197</v>
      </c>
      <c r="B121" s="20" t="s">
        <v>202</v>
      </c>
      <c r="C121" s="20"/>
      <c r="D121" s="20"/>
      <c r="E121" s="20"/>
      <c r="F121" s="24"/>
    </row>
    <row r="122" spans="1:6" ht="75" x14ac:dyDescent="0.25">
      <c r="A122" s="25"/>
      <c r="B122" s="26" t="s">
        <v>203</v>
      </c>
      <c r="C122" s="27"/>
      <c r="D122" s="27"/>
      <c r="E122" s="29"/>
      <c r="F122" s="29"/>
    </row>
    <row r="123" spans="1:6" ht="15.75" x14ac:dyDescent="0.25">
      <c r="A123" s="25" t="s">
        <v>199</v>
      </c>
      <c r="B123" s="31"/>
      <c r="C123" s="27"/>
      <c r="D123" s="27"/>
      <c r="E123" s="29"/>
      <c r="F123" s="29">
        <f t="shared" ref="F123:F130" si="8">D123*E123</f>
        <v>0</v>
      </c>
    </row>
    <row r="124" spans="1:6" ht="15.75" x14ac:dyDescent="0.25">
      <c r="A124" s="25" t="s">
        <v>655</v>
      </c>
      <c r="B124" s="31"/>
      <c r="C124" s="27"/>
      <c r="D124" s="27"/>
      <c r="E124" s="29"/>
      <c r="F124" s="29">
        <f t="shared" si="8"/>
        <v>0</v>
      </c>
    </row>
    <row r="125" spans="1:6" ht="15.75" x14ac:dyDescent="0.25">
      <c r="A125" s="25" t="s">
        <v>656</v>
      </c>
      <c r="B125" s="31"/>
      <c r="C125" s="27"/>
      <c r="D125" s="27"/>
      <c r="E125" s="29"/>
      <c r="F125" s="29">
        <f t="shared" si="8"/>
        <v>0</v>
      </c>
    </row>
    <row r="126" spans="1:6" ht="15.75" x14ac:dyDescent="0.25">
      <c r="A126" s="25" t="s">
        <v>657</v>
      </c>
      <c r="B126" s="31"/>
      <c r="C126" s="27"/>
      <c r="D126" s="27"/>
      <c r="E126" s="29"/>
      <c r="F126" s="29">
        <f t="shared" si="8"/>
        <v>0</v>
      </c>
    </row>
    <row r="127" spans="1:6" ht="15.75" x14ac:dyDescent="0.25">
      <c r="A127" s="25" t="s">
        <v>658</v>
      </c>
      <c r="B127" s="31"/>
      <c r="C127" s="27"/>
      <c r="D127" s="27"/>
      <c r="E127" s="29"/>
      <c r="F127" s="29">
        <f t="shared" si="8"/>
        <v>0</v>
      </c>
    </row>
    <row r="128" spans="1:6" ht="15.75" x14ac:dyDescent="0.25">
      <c r="A128" s="25" t="s">
        <v>659</v>
      </c>
      <c r="B128" s="31"/>
      <c r="C128" s="27"/>
      <c r="D128" s="27"/>
      <c r="E128" s="29"/>
      <c r="F128" s="29">
        <f t="shared" si="8"/>
        <v>0</v>
      </c>
    </row>
    <row r="129" spans="1:6" ht="15.75" x14ac:dyDescent="0.25">
      <c r="A129" s="25" t="s">
        <v>200</v>
      </c>
      <c r="B129" s="31"/>
      <c r="C129" s="27"/>
      <c r="D129" s="27"/>
      <c r="E129" s="29"/>
      <c r="F129" s="29">
        <f t="shared" si="8"/>
        <v>0</v>
      </c>
    </row>
    <row r="130" spans="1:6" ht="15.75" x14ac:dyDescent="0.25">
      <c r="A130" s="25" t="s">
        <v>201</v>
      </c>
      <c r="B130" s="31"/>
      <c r="C130" s="27"/>
      <c r="D130" s="27"/>
      <c r="E130" s="29"/>
      <c r="F130" s="29">
        <f t="shared" si="8"/>
        <v>0</v>
      </c>
    </row>
    <row r="131" spans="1:6" ht="16.5" thickBot="1" x14ac:dyDescent="0.3">
      <c r="A131" s="25"/>
      <c r="B131" s="31" t="s">
        <v>660</v>
      </c>
      <c r="C131" s="27"/>
      <c r="D131" s="27"/>
      <c r="E131" s="28" t="s">
        <v>97</v>
      </c>
      <c r="F131" s="32">
        <f>SUM(F123:F130)</f>
        <v>0</v>
      </c>
    </row>
    <row r="133" spans="1:6" ht="15.75" x14ac:dyDescent="0.25">
      <c r="A133" s="25"/>
      <c r="B133" s="31" t="s">
        <v>204</v>
      </c>
      <c r="C133" s="27"/>
      <c r="D133" s="27"/>
      <c r="E133" s="28" t="s">
        <v>205</v>
      </c>
      <c r="F133" s="32">
        <f>F24+F34+F49+F58+F67+F80+F87+F97+F112+F118+F131</f>
        <v>403774.68199999997</v>
      </c>
    </row>
    <row r="134" spans="1:6" ht="15.75" x14ac:dyDescent="0.25">
      <c r="A134" s="25"/>
      <c r="B134" s="31" t="s">
        <v>206</v>
      </c>
      <c r="C134" s="27"/>
      <c r="D134" s="27"/>
      <c r="E134" s="28"/>
      <c r="F134" s="29"/>
    </row>
  </sheetData>
  <mergeCells count="1">
    <mergeCell ref="F90:F96"/>
  </mergeCells>
  <phoneticPr fontId="26" type="noConversion"/>
  <printOptions horizontalCentered="1"/>
  <pageMargins left="0.78749999999999998" right="0.78749999999999998" top="0.98402777777777795" bottom="0.98402777777777795" header="0.511811023622047" footer="0.511811023622047"/>
  <pageSetup paperSize="9" scale="53" fitToHeight="0" orientation="portrait" horizontalDpi="300" verticalDpi="300" r:id="rId1"/>
  <rowBreaks count="2" manualBreakCount="2">
    <brk id="39" max="16383" man="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49E2-2A89-4224-8BC8-22286E87B227}">
  <sheetPr>
    <pageSetUpPr fitToPage="1"/>
  </sheetPr>
  <dimension ref="A1:H317"/>
  <sheetViews>
    <sheetView zoomScale="85" zoomScaleNormal="85" workbookViewId="0">
      <pane ySplit="14" topLeftCell="A199" activePane="bottomLeft" state="frozen"/>
      <selection pane="bottomLeft" activeCell="N212" sqref="N212"/>
    </sheetView>
  </sheetViews>
  <sheetFormatPr defaultColWidth="8.7109375" defaultRowHeight="15" x14ac:dyDescent="0.25"/>
  <cols>
    <col min="1" max="1" width="4" customWidth="1"/>
    <col min="2" max="2" width="38" customWidth="1"/>
    <col min="3" max="3" width="8" customWidth="1"/>
    <col min="4" max="4" width="16" customWidth="1"/>
    <col min="5" max="5" width="14" customWidth="1"/>
    <col min="6" max="6" width="8" customWidth="1"/>
    <col min="7" max="7" width="24" customWidth="1"/>
    <col min="8" max="8" width="8" customWidth="1"/>
  </cols>
  <sheetData>
    <row r="1" spans="1:8" x14ac:dyDescent="0.25">
      <c r="A1" s="160" t="s">
        <v>612</v>
      </c>
      <c r="B1" s="161"/>
      <c r="C1" s="161"/>
      <c r="D1" s="161"/>
      <c r="E1" s="161"/>
      <c r="F1" s="161"/>
      <c r="G1" s="161"/>
      <c r="H1" s="162"/>
    </row>
    <row r="2" spans="1:8" x14ac:dyDescent="0.25">
      <c r="A2" s="163" t="s">
        <v>613</v>
      </c>
      <c r="B2" s="164"/>
      <c r="C2" s="164"/>
      <c r="D2" s="164"/>
      <c r="E2" s="164"/>
      <c r="F2" s="164"/>
      <c r="G2" s="164"/>
      <c r="H2" s="165"/>
    </row>
    <row r="3" spans="1:8" x14ac:dyDescent="0.25">
      <c r="A3" s="166" t="s">
        <v>221</v>
      </c>
      <c r="B3" s="167"/>
      <c r="C3" s="167"/>
      <c r="D3" s="167"/>
      <c r="E3" s="167"/>
      <c r="F3" s="167"/>
      <c r="G3" s="167"/>
      <c r="H3" s="168"/>
    </row>
    <row r="4" spans="1:8" x14ac:dyDescent="0.25">
      <c r="A4" s="117">
        <v>1</v>
      </c>
      <c r="B4" s="169" t="s">
        <v>222</v>
      </c>
      <c r="C4" s="169"/>
      <c r="D4" s="169"/>
      <c r="E4" s="169"/>
      <c r="F4" s="169"/>
      <c r="G4" s="169"/>
      <c r="H4" s="170"/>
    </row>
    <row r="5" spans="1:8" x14ac:dyDescent="0.25">
      <c r="A5" s="117">
        <v>2</v>
      </c>
      <c r="B5" s="169" t="s">
        <v>223</v>
      </c>
      <c r="C5" s="169"/>
      <c r="D5" s="169"/>
      <c r="E5" s="169"/>
      <c r="F5" s="169"/>
      <c r="G5" s="169"/>
      <c r="H5" s="170"/>
    </row>
    <row r="6" spans="1:8" x14ac:dyDescent="0.25">
      <c r="A6" s="117">
        <v>3</v>
      </c>
      <c r="B6" s="169" t="s">
        <v>224</v>
      </c>
      <c r="C6" s="169"/>
      <c r="D6" s="169"/>
      <c r="E6" s="169"/>
      <c r="F6" s="169"/>
      <c r="G6" s="169"/>
      <c r="H6" s="170"/>
    </row>
    <row r="7" spans="1:8" x14ac:dyDescent="0.25">
      <c r="A7" s="117">
        <v>4</v>
      </c>
      <c r="B7" s="169" t="s">
        <v>225</v>
      </c>
      <c r="C7" s="169"/>
      <c r="D7" s="169"/>
      <c r="E7" s="169"/>
      <c r="F7" s="169"/>
      <c r="G7" s="169"/>
      <c r="H7" s="170"/>
    </row>
    <row r="8" spans="1:8" x14ac:dyDescent="0.25">
      <c r="A8" s="117">
        <v>5</v>
      </c>
      <c r="B8" s="169" t="s">
        <v>226</v>
      </c>
      <c r="C8" s="169"/>
      <c r="D8" s="169"/>
      <c r="E8" s="169"/>
      <c r="F8" s="169"/>
      <c r="G8" s="169"/>
      <c r="H8" s="170"/>
    </row>
    <row r="9" spans="1:8" x14ac:dyDescent="0.25">
      <c r="A9" s="117">
        <v>6</v>
      </c>
      <c r="B9" s="169" t="s">
        <v>227</v>
      </c>
      <c r="C9" s="169"/>
      <c r="D9" s="169"/>
      <c r="E9" s="169"/>
      <c r="F9" s="169"/>
      <c r="G9" s="169"/>
      <c r="H9" s="170"/>
    </row>
    <row r="10" spans="1:8" x14ac:dyDescent="0.25">
      <c r="A10" s="117">
        <v>7</v>
      </c>
      <c r="B10" s="169" t="s">
        <v>228</v>
      </c>
      <c r="C10" s="169"/>
      <c r="D10" s="169"/>
      <c r="E10" s="169"/>
      <c r="F10" s="169"/>
      <c r="G10" s="169"/>
      <c r="H10" s="170"/>
    </row>
    <row r="11" spans="1:8" x14ac:dyDescent="0.25">
      <c r="A11" s="118"/>
      <c r="B11" s="171" t="s">
        <v>229</v>
      </c>
      <c r="C11" s="171"/>
      <c r="D11" s="171"/>
      <c r="E11" s="171"/>
      <c r="F11" s="171"/>
      <c r="G11" s="171"/>
      <c r="H11" s="172"/>
    </row>
    <row r="12" spans="1:8" ht="15.75" thickBot="1" x14ac:dyDescent="0.3">
      <c r="A12" s="119"/>
      <c r="B12" s="120"/>
      <c r="C12" s="120"/>
      <c r="D12" s="120"/>
      <c r="E12" s="120"/>
      <c r="F12" s="120"/>
      <c r="G12" s="120"/>
      <c r="H12" s="121"/>
    </row>
    <row r="13" spans="1:8" ht="25.5" x14ac:dyDescent="0.25">
      <c r="A13" s="122" t="s">
        <v>230</v>
      </c>
      <c r="B13" s="123" t="s">
        <v>9</v>
      </c>
      <c r="C13" s="123" t="s">
        <v>12</v>
      </c>
      <c r="D13" s="123" t="s">
        <v>231</v>
      </c>
      <c r="E13" s="123" t="s">
        <v>232</v>
      </c>
      <c r="F13" s="123" t="s">
        <v>233</v>
      </c>
      <c r="G13" s="123" t="s">
        <v>234</v>
      </c>
      <c r="H13" s="124" t="s">
        <v>235</v>
      </c>
    </row>
    <row r="14" spans="1:8" x14ac:dyDescent="0.25">
      <c r="A14" s="157" t="s">
        <v>236</v>
      </c>
      <c r="B14" s="158"/>
      <c r="C14" s="158"/>
      <c r="D14" s="158"/>
      <c r="E14" s="158"/>
      <c r="F14" s="158"/>
      <c r="G14" s="158"/>
      <c r="H14" s="159"/>
    </row>
    <row r="15" spans="1:8" ht="25.5" x14ac:dyDescent="0.25">
      <c r="A15" s="125">
        <v>1</v>
      </c>
      <c r="B15" s="126" t="s">
        <v>237</v>
      </c>
      <c r="C15" s="127" t="s">
        <v>127</v>
      </c>
      <c r="D15" s="127" t="s">
        <v>238</v>
      </c>
      <c r="E15" s="128"/>
      <c r="F15" s="127"/>
      <c r="G15" s="126"/>
      <c r="H15" s="129"/>
    </row>
    <row r="16" spans="1:8" x14ac:dyDescent="0.25">
      <c r="A16" s="130">
        <v>2</v>
      </c>
      <c r="B16" s="131" t="s">
        <v>239</v>
      </c>
      <c r="C16" s="132" t="s">
        <v>127</v>
      </c>
      <c r="D16" s="132"/>
      <c r="E16" s="128"/>
      <c r="F16" s="132"/>
      <c r="G16" s="131"/>
      <c r="H16" s="133"/>
    </row>
    <row r="17" spans="1:8" x14ac:dyDescent="0.25">
      <c r="A17" s="125">
        <v>3</v>
      </c>
      <c r="B17" s="126" t="s">
        <v>240</v>
      </c>
      <c r="C17" s="127" t="s">
        <v>127</v>
      </c>
      <c r="D17" s="127"/>
      <c r="E17" s="128"/>
      <c r="F17" s="127"/>
      <c r="G17" s="126"/>
      <c r="H17" s="129"/>
    </row>
    <row r="18" spans="1:8" x14ac:dyDescent="0.25">
      <c r="A18" s="130">
        <v>4</v>
      </c>
      <c r="B18" s="131" t="s">
        <v>241</v>
      </c>
      <c r="C18" s="132" t="s">
        <v>127</v>
      </c>
      <c r="D18" s="132"/>
      <c r="E18" s="128"/>
      <c r="F18" s="132"/>
      <c r="G18" s="131"/>
      <c r="H18" s="133"/>
    </row>
    <row r="19" spans="1:8" x14ac:dyDescent="0.25">
      <c r="A19" s="125">
        <v>5</v>
      </c>
      <c r="B19" s="126" t="s">
        <v>242</v>
      </c>
      <c r="C19" s="127" t="s">
        <v>127</v>
      </c>
      <c r="D19" s="127"/>
      <c r="E19" s="128"/>
      <c r="F19" s="127"/>
      <c r="G19" s="126"/>
      <c r="H19" s="129"/>
    </row>
    <row r="20" spans="1:8" x14ac:dyDescent="0.25">
      <c r="A20" s="130">
        <v>6</v>
      </c>
      <c r="B20" s="131" t="s">
        <v>243</v>
      </c>
      <c r="C20" s="132" t="s">
        <v>127</v>
      </c>
      <c r="D20" s="132" t="s">
        <v>244</v>
      </c>
      <c r="E20" s="128"/>
      <c r="F20" s="132"/>
      <c r="G20" s="131"/>
      <c r="H20" s="133"/>
    </row>
    <row r="21" spans="1:8" x14ac:dyDescent="0.25">
      <c r="A21" s="125">
        <v>7</v>
      </c>
      <c r="B21" s="126" t="s">
        <v>245</v>
      </c>
      <c r="C21" s="127" t="s">
        <v>230</v>
      </c>
      <c r="D21" s="127">
        <v>3</v>
      </c>
      <c r="E21" s="128"/>
      <c r="F21" s="127"/>
      <c r="G21" s="126"/>
      <c r="H21" s="129"/>
    </row>
    <row r="22" spans="1:8" x14ac:dyDescent="0.25">
      <c r="A22" s="130">
        <v>8</v>
      </c>
      <c r="B22" s="131" t="s">
        <v>246</v>
      </c>
      <c r="C22" s="132" t="s">
        <v>127</v>
      </c>
      <c r="D22" s="132" t="s">
        <v>247</v>
      </c>
      <c r="E22" s="128"/>
      <c r="F22" s="132"/>
      <c r="G22" s="131"/>
      <c r="H22" s="133"/>
    </row>
    <row r="23" spans="1:8" x14ac:dyDescent="0.25">
      <c r="A23" s="125">
        <v>9</v>
      </c>
      <c r="B23" s="126" t="s">
        <v>248</v>
      </c>
      <c r="C23" s="127" t="s">
        <v>249</v>
      </c>
      <c r="D23" s="127">
        <v>1</v>
      </c>
      <c r="E23" s="128"/>
      <c r="F23" s="127"/>
      <c r="G23" s="126"/>
      <c r="H23" s="129"/>
    </row>
    <row r="24" spans="1:8" ht="25.5" x14ac:dyDescent="0.25">
      <c r="A24" s="130">
        <v>10</v>
      </c>
      <c r="B24" s="131" t="s">
        <v>250</v>
      </c>
      <c r="C24" s="132" t="s">
        <v>127</v>
      </c>
      <c r="D24" s="132" t="s">
        <v>251</v>
      </c>
      <c r="E24" s="128"/>
      <c r="F24" s="132"/>
      <c r="G24" s="131"/>
      <c r="H24" s="133"/>
    </row>
    <row r="25" spans="1:8" x14ac:dyDescent="0.25">
      <c r="A25" s="125">
        <v>11</v>
      </c>
      <c r="B25" s="126" t="s">
        <v>252</v>
      </c>
      <c r="C25" s="127" t="s">
        <v>127</v>
      </c>
      <c r="D25" s="127" t="s">
        <v>253</v>
      </c>
      <c r="E25" s="128"/>
      <c r="F25" s="127"/>
      <c r="G25" s="126"/>
      <c r="H25" s="129"/>
    </row>
    <row r="26" spans="1:8" x14ac:dyDescent="0.25">
      <c r="A26" s="157" t="s">
        <v>254</v>
      </c>
      <c r="B26" s="158"/>
      <c r="C26" s="158"/>
      <c r="D26" s="158"/>
      <c r="E26" s="158"/>
      <c r="F26" s="158"/>
      <c r="G26" s="158"/>
      <c r="H26" s="159"/>
    </row>
    <row r="27" spans="1:8" x14ac:dyDescent="0.25">
      <c r="A27" s="125">
        <v>1</v>
      </c>
      <c r="B27" s="126" t="s">
        <v>255</v>
      </c>
      <c r="C27" s="127" t="s">
        <v>256</v>
      </c>
      <c r="D27" s="134">
        <v>1750</v>
      </c>
      <c r="E27" s="128"/>
      <c r="F27" s="127"/>
      <c r="G27" s="126"/>
      <c r="H27" s="129"/>
    </row>
    <row r="28" spans="1:8" x14ac:dyDescent="0.25">
      <c r="A28" s="135">
        <v>2</v>
      </c>
      <c r="B28" s="136" t="s">
        <v>257</v>
      </c>
      <c r="C28" s="137" t="s">
        <v>258</v>
      </c>
      <c r="D28" s="138">
        <f>101.325*(1-0.0000225577*D27)^5.25588</f>
        <v>81.993982185088768</v>
      </c>
      <c r="E28" s="128"/>
      <c r="F28" s="137"/>
      <c r="G28" s="136"/>
      <c r="H28" s="139"/>
    </row>
    <row r="29" spans="1:8" x14ac:dyDescent="0.25">
      <c r="A29" s="135">
        <v>3</v>
      </c>
      <c r="B29" s="136" t="s">
        <v>259</v>
      </c>
      <c r="C29" s="137" t="s">
        <v>260</v>
      </c>
      <c r="D29" s="138">
        <f>D28/(0.287058*(273.15+25))</f>
        <v>0.95802647476708658</v>
      </c>
      <c r="E29" s="128"/>
      <c r="F29" s="137"/>
      <c r="G29" s="136"/>
      <c r="H29" s="139"/>
    </row>
    <row r="30" spans="1:8" ht="25.5" x14ac:dyDescent="0.25">
      <c r="A30" s="130">
        <v>4</v>
      </c>
      <c r="B30" s="131" t="s">
        <v>261</v>
      </c>
      <c r="C30" s="132" t="s">
        <v>262</v>
      </c>
      <c r="D30" s="134">
        <v>37</v>
      </c>
      <c r="E30" s="128"/>
      <c r="F30" s="132"/>
      <c r="G30" s="131"/>
      <c r="H30" s="133"/>
    </row>
    <row r="31" spans="1:8" ht="25.5" x14ac:dyDescent="0.25">
      <c r="A31" s="125">
        <v>5</v>
      </c>
      <c r="B31" s="126" t="s">
        <v>263</v>
      </c>
      <c r="C31" s="127" t="s">
        <v>262</v>
      </c>
      <c r="D31" s="134">
        <v>21.9</v>
      </c>
      <c r="E31" s="128"/>
      <c r="F31" s="127"/>
      <c r="G31" s="126"/>
      <c r="H31" s="129"/>
    </row>
    <row r="32" spans="1:8" ht="25.5" x14ac:dyDescent="0.25">
      <c r="A32" s="130">
        <v>6</v>
      </c>
      <c r="B32" s="131" t="s">
        <v>264</v>
      </c>
      <c r="C32" s="132" t="s">
        <v>262</v>
      </c>
      <c r="D32" s="134">
        <v>1.6</v>
      </c>
      <c r="E32" s="128"/>
      <c r="F32" s="132"/>
      <c r="G32" s="131"/>
      <c r="H32" s="133"/>
    </row>
    <row r="33" spans="1:8" ht="25.5" x14ac:dyDescent="0.25">
      <c r="A33" s="125">
        <v>7</v>
      </c>
      <c r="B33" s="126" t="s">
        <v>265</v>
      </c>
      <c r="C33" s="127" t="s">
        <v>127</v>
      </c>
      <c r="D33" s="127" t="s">
        <v>266</v>
      </c>
      <c r="E33" s="128"/>
      <c r="F33" s="127"/>
      <c r="G33" s="126"/>
      <c r="H33" s="129"/>
    </row>
    <row r="34" spans="1:8" x14ac:dyDescent="0.25">
      <c r="A34" s="130">
        <v>8</v>
      </c>
      <c r="B34" s="131" t="s">
        <v>267</v>
      </c>
      <c r="C34" s="132" t="s">
        <v>268</v>
      </c>
      <c r="D34" s="132" t="s">
        <v>269</v>
      </c>
      <c r="E34" s="128"/>
      <c r="F34" s="132"/>
      <c r="G34" s="131"/>
      <c r="H34" s="133"/>
    </row>
    <row r="35" spans="1:8" x14ac:dyDescent="0.25">
      <c r="A35" s="125">
        <v>9</v>
      </c>
      <c r="B35" s="126" t="s">
        <v>270</v>
      </c>
      <c r="C35" s="127" t="s">
        <v>268</v>
      </c>
      <c r="D35" s="127" t="s">
        <v>271</v>
      </c>
      <c r="E35" s="128"/>
      <c r="F35" s="127"/>
      <c r="G35" s="126"/>
      <c r="H35" s="129"/>
    </row>
    <row r="36" spans="1:8" ht="25.5" x14ac:dyDescent="0.25">
      <c r="A36" s="130">
        <v>10</v>
      </c>
      <c r="B36" s="131" t="s">
        <v>272</v>
      </c>
      <c r="C36" s="132" t="s">
        <v>273</v>
      </c>
      <c r="D36" s="132" t="s">
        <v>274</v>
      </c>
      <c r="E36" s="128"/>
      <c r="F36" s="132"/>
      <c r="G36" s="131"/>
      <c r="H36" s="133"/>
    </row>
    <row r="37" spans="1:8" ht="25.5" x14ac:dyDescent="0.25">
      <c r="A37" s="125">
        <v>11</v>
      </c>
      <c r="B37" s="126" t="s">
        <v>275</v>
      </c>
      <c r="C37" s="127" t="s">
        <v>276</v>
      </c>
      <c r="D37" s="127" t="s">
        <v>277</v>
      </c>
      <c r="E37" s="128"/>
      <c r="F37" s="127"/>
      <c r="G37" s="126"/>
      <c r="H37" s="129"/>
    </row>
    <row r="38" spans="1:8" x14ac:dyDescent="0.25">
      <c r="A38" s="130">
        <v>12</v>
      </c>
      <c r="B38" s="131" t="s">
        <v>278</v>
      </c>
      <c r="C38" s="132" t="s">
        <v>127</v>
      </c>
      <c r="D38" s="132" t="s">
        <v>253</v>
      </c>
      <c r="E38" s="128"/>
      <c r="F38" s="132"/>
      <c r="G38" s="131"/>
      <c r="H38" s="133"/>
    </row>
    <row r="39" spans="1:8" x14ac:dyDescent="0.25">
      <c r="A39" s="157" t="s">
        <v>279</v>
      </c>
      <c r="B39" s="158"/>
      <c r="C39" s="158"/>
      <c r="D39" s="158"/>
      <c r="E39" s="158"/>
      <c r="F39" s="158"/>
      <c r="G39" s="158"/>
      <c r="H39" s="159"/>
    </row>
    <row r="40" spans="1:8" ht="25.5" x14ac:dyDescent="0.25">
      <c r="A40" s="125">
        <v>1</v>
      </c>
      <c r="B40" s="126" t="s">
        <v>280</v>
      </c>
      <c r="C40" s="127" t="s">
        <v>127</v>
      </c>
      <c r="D40" s="127" t="s">
        <v>281</v>
      </c>
      <c r="E40" s="128"/>
      <c r="F40" s="127"/>
      <c r="G40" s="126"/>
      <c r="H40" s="129"/>
    </row>
    <row r="41" spans="1:8" x14ac:dyDescent="0.25">
      <c r="A41" s="130">
        <v>2</v>
      </c>
      <c r="B41" s="131" t="s">
        <v>282</v>
      </c>
      <c r="C41" s="132" t="s">
        <v>127</v>
      </c>
      <c r="D41" s="132" t="s">
        <v>283</v>
      </c>
      <c r="E41" s="128"/>
      <c r="F41" s="132"/>
      <c r="G41" s="131"/>
      <c r="H41" s="133"/>
    </row>
    <row r="42" spans="1:8" x14ac:dyDescent="0.25">
      <c r="A42" s="125">
        <v>3</v>
      </c>
      <c r="B42" s="126" t="s">
        <v>284</v>
      </c>
      <c r="C42" s="127" t="s">
        <v>276</v>
      </c>
      <c r="D42" s="127" t="s">
        <v>277</v>
      </c>
      <c r="E42" s="128"/>
      <c r="F42" s="127"/>
      <c r="G42" s="126"/>
      <c r="H42" s="129"/>
    </row>
    <row r="43" spans="1:8" x14ac:dyDescent="0.25">
      <c r="A43" s="130">
        <v>4</v>
      </c>
      <c r="B43" s="131" t="s">
        <v>285</v>
      </c>
      <c r="C43" s="132" t="s">
        <v>276</v>
      </c>
      <c r="D43" s="132" t="s">
        <v>55</v>
      </c>
      <c r="E43" s="128"/>
      <c r="F43" s="132"/>
      <c r="G43" s="131"/>
      <c r="H43" s="133"/>
    </row>
    <row r="44" spans="1:8" x14ac:dyDescent="0.25">
      <c r="A44" s="157" t="s">
        <v>286</v>
      </c>
      <c r="B44" s="158"/>
      <c r="C44" s="158"/>
      <c r="D44" s="158"/>
      <c r="E44" s="158"/>
      <c r="F44" s="158"/>
      <c r="G44" s="158"/>
      <c r="H44" s="159"/>
    </row>
    <row r="45" spans="1:8" x14ac:dyDescent="0.25">
      <c r="A45" s="125">
        <v>1</v>
      </c>
      <c r="B45" s="126" t="s">
        <v>287</v>
      </c>
      <c r="C45" s="127" t="s">
        <v>127</v>
      </c>
      <c r="D45" s="127" t="s">
        <v>288</v>
      </c>
      <c r="E45" s="128"/>
      <c r="F45" s="127"/>
      <c r="G45" s="126"/>
      <c r="H45" s="129"/>
    </row>
    <row r="46" spans="1:8" ht="25.5" x14ac:dyDescent="0.25">
      <c r="A46" s="130">
        <v>2</v>
      </c>
      <c r="B46" s="131" t="s">
        <v>289</v>
      </c>
      <c r="C46" s="132" t="s">
        <v>127</v>
      </c>
      <c r="D46" s="132" t="s">
        <v>290</v>
      </c>
      <c r="E46" s="128"/>
      <c r="F46" s="132"/>
      <c r="G46" s="131"/>
      <c r="H46" s="133"/>
    </row>
    <row r="47" spans="1:8" x14ac:dyDescent="0.25">
      <c r="A47" s="125">
        <v>3</v>
      </c>
      <c r="B47" s="126" t="s">
        <v>291</v>
      </c>
      <c r="C47" s="127" t="s">
        <v>127</v>
      </c>
      <c r="D47" s="127">
        <v>2088</v>
      </c>
      <c r="E47" s="128"/>
      <c r="F47" s="127"/>
      <c r="G47" s="126"/>
      <c r="H47" s="129"/>
    </row>
    <row r="48" spans="1:8" x14ac:dyDescent="0.25">
      <c r="A48" s="130">
        <v>4</v>
      </c>
      <c r="B48" s="131" t="s">
        <v>292</v>
      </c>
      <c r="C48" s="132" t="s">
        <v>126</v>
      </c>
      <c r="D48" s="132" t="s">
        <v>293</v>
      </c>
      <c r="E48" s="128"/>
      <c r="F48" s="132"/>
      <c r="G48" s="131"/>
      <c r="H48" s="133"/>
    </row>
    <row r="49" spans="1:8" x14ac:dyDescent="0.25">
      <c r="A49" s="125">
        <v>5</v>
      </c>
      <c r="B49" s="126" t="s">
        <v>294</v>
      </c>
      <c r="C49" s="127" t="s">
        <v>230</v>
      </c>
      <c r="D49" s="127">
        <v>2</v>
      </c>
      <c r="E49" s="128"/>
      <c r="F49" s="127"/>
      <c r="G49" s="126"/>
      <c r="H49" s="129"/>
    </row>
    <row r="50" spans="1:8" x14ac:dyDescent="0.25">
      <c r="A50" s="130">
        <v>6</v>
      </c>
      <c r="B50" s="131" t="s">
        <v>295</v>
      </c>
      <c r="C50" s="132" t="s">
        <v>230</v>
      </c>
      <c r="D50" s="132">
        <v>1</v>
      </c>
      <c r="E50" s="128"/>
      <c r="F50" s="132"/>
      <c r="G50" s="131"/>
      <c r="H50" s="133"/>
    </row>
    <row r="51" spans="1:8" x14ac:dyDescent="0.25">
      <c r="A51" s="125">
        <v>7</v>
      </c>
      <c r="B51" s="126" t="s">
        <v>296</v>
      </c>
      <c r="C51" s="127" t="s">
        <v>127</v>
      </c>
      <c r="D51" s="127" t="s">
        <v>297</v>
      </c>
      <c r="E51" s="128"/>
      <c r="F51" s="127"/>
      <c r="G51" s="126"/>
      <c r="H51" s="129"/>
    </row>
    <row r="52" spans="1:8" ht="25.5" x14ac:dyDescent="0.25">
      <c r="A52" s="130">
        <v>8</v>
      </c>
      <c r="B52" s="131" t="s">
        <v>298</v>
      </c>
      <c r="C52" s="132" t="s">
        <v>299</v>
      </c>
      <c r="D52" s="134">
        <v>58.6</v>
      </c>
      <c r="E52" s="128"/>
      <c r="F52" s="132"/>
      <c r="G52" s="131"/>
      <c r="H52" s="133"/>
    </row>
    <row r="53" spans="1:8" ht="25.5" x14ac:dyDescent="0.25">
      <c r="A53" s="125">
        <v>9</v>
      </c>
      <c r="B53" s="126" t="s">
        <v>300</v>
      </c>
      <c r="C53" s="127" t="s">
        <v>299</v>
      </c>
      <c r="D53" s="127" t="s">
        <v>293</v>
      </c>
      <c r="E53" s="128"/>
      <c r="F53" s="127"/>
      <c r="G53" s="126"/>
      <c r="H53" s="129"/>
    </row>
    <row r="54" spans="1:8" ht="25.5" x14ac:dyDescent="0.25">
      <c r="A54" s="130">
        <v>10</v>
      </c>
      <c r="B54" s="131" t="s">
        <v>301</v>
      </c>
      <c r="C54" s="132" t="s">
        <v>299</v>
      </c>
      <c r="D54" s="132" t="s">
        <v>293</v>
      </c>
      <c r="E54" s="128"/>
      <c r="F54" s="132"/>
      <c r="G54" s="131"/>
      <c r="H54" s="133"/>
    </row>
    <row r="55" spans="1:8" x14ac:dyDescent="0.25">
      <c r="A55" s="125">
        <v>11</v>
      </c>
      <c r="B55" s="126" t="s">
        <v>302</v>
      </c>
      <c r="C55" s="127" t="s">
        <v>127</v>
      </c>
      <c r="D55" s="127" t="s">
        <v>303</v>
      </c>
      <c r="E55" s="128"/>
      <c r="F55" s="127"/>
      <c r="G55" s="126"/>
      <c r="H55" s="129"/>
    </row>
    <row r="56" spans="1:8" x14ac:dyDescent="0.25">
      <c r="A56" s="130">
        <v>12</v>
      </c>
      <c r="B56" s="131" t="s">
        <v>304</v>
      </c>
      <c r="C56" s="132" t="s">
        <v>262</v>
      </c>
      <c r="D56" s="134">
        <v>34</v>
      </c>
      <c r="E56" s="128"/>
      <c r="F56" s="132"/>
      <c r="G56" s="131"/>
      <c r="H56" s="133"/>
    </row>
    <row r="57" spans="1:8" x14ac:dyDescent="0.25">
      <c r="A57" s="125">
        <v>13</v>
      </c>
      <c r="B57" s="126" t="s">
        <v>305</v>
      </c>
      <c r="C57" s="127" t="s">
        <v>262</v>
      </c>
      <c r="D57" s="134">
        <v>20</v>
      </c>
      <c r="E57" s="128"/>
      <c r="F57" s="127"/>
      <c r="G57" s="126"/>
      <c r="H57" s="129"/>
    </row>
    <row r="58" spans="1:8" x14ac:dyDescent="0.25">
      <c r="A58" s="135">
        <v>14</v>
      </c>
      <c r="B58" s="136" t="s">
        <v>306</v>
      </c>
      <c r="C58" s="137" t="s">
        <v>262</v>
      </c>
      <c r="D58" s="138">
        <f>D56-D57</f>
        <v>14</v>
      </c>
      <c r="E58" s="128"/>
      <c r="F58" s="137"/>
      <c r="G58" s="136"/>
      <c r="H58" s="139"/>
    </row>
    <row r="59" spans="1:8" x14ac:dyDescent="0.25">
      <c r="A59" s="125">
        <v>15</v>
      </c>
      <c r="B59" s="126" t="s">
        <v>307</v>
      </c>
      <c r="C59" s="127" t="s">
        <v>308</v>
      </c>
      <c r="D59" s="134">
        <v>26.3</v>
      </c>
      <c r="E59" s="128"/>
      <c r="F59" s="127"/>
      <c r="G59" s="126"/>
      <c r="H59" s="129"/>
    </row>
    <row r="60" spans="1:8" ht="25.5" x14ac:dyDescent="0.25">
      <c r="A60" s="130">
        <v>16</v>
      </c>
      <c r="B60" s="131" t="s">
        <v>309</v>
      </c>
      <c r="C60" s="132" t="s">
        <v>310</v>
      </c>
      <c r="D60" s="132" t="s">
        <v>311</v>
      </c>
      <c r="E60" s="128"/>
      <c r="F60" s="132"/>
      <c r="G60" s="131"/>
      <c r="H60" s="133"/>
    </row>
    <row r="61" spans="1:8" ht="25.5" x14ac:dyDescent="0.25">
      <c r="A61" s="125">
        <v>17</v>
      </c>
      <c r="B61" s="126" t="s">
        <v>312</v>
      </c>
      <c r="C61" s="127" t="s">
        <v>313</v>
      </c>
      <c r="D61" s="127" t="s">
        <v>314</v>
      </c>
      <c r="E61" s="128"/>
      <c r="F61" s="127"/>
      <c r="G61" s="126"/>
      <c r="H61" s="129"/>
    </row>
    <row r="62" spans="1:8" ht="25.5" x14ac:dyDescent="0.25">
      <c r="A62" s="130">
        <v>18</v>
      </c>
      <c r="B62" s="131" t="s">
        <v>315</v>
      </c>
      <c r="C62" s="132" t="s">
        <v>310</v>
      </c>
      <c r="D62" s="132" t="s">
        <v>293</v>
      </c>
      <c r="E62" s="128"/>
      <c r="F62" s="132"/>
      <c r="G62" s="131"/>
      <c r="H62" s="133"/>
    </row>
    <row r="63" spans="1:8" x14ac:dyDescent="0.25">
      <c r="A63" s="125">
        <v>19</v>
      </c>
      <c r="B63" s="126" t="s">
        <v>316</v>
      </c>
      <c r="C63" s="127" t="s">
        <v>317</v>
      </c>
      <c r="D63" s="127" t="s">
        <v>293</v>
      </c>
      <c r="E63" s="128"/>
      <c r="F63" s="127"/>
      <c r="G63" s="126"/>
      <c r="H63" s="129"/>
    </row>
    <row r="64" spans="1:8" x14ac:dyDescent="0.25">
      <c r="A64" s="130">
        <v>20</v>
      </c>
      <c r="B64" s="131" t="s">
        <v>318</v>
      </c>
      <c r="C64" s="132" t="s">
        <v>317</v>
      </c>
      <c r="D64" s="132" t="s">
        <v>293</v>
      </c>
      <c r="E64" s="128"/>
      <c r="F64" s="132"/>
      <c r="G64" s="131"/>
      <c r="H64" s="133"/>
    </row>
    <row r="65" spans="1:8" x14ac:dyDescent="0.25">
      <c r="A65" s="157" t="s">
        <v>319</v>
      </c>
      <c r="B65" s="158"/>
      <c r="C65" s="158"/>
      <c r="D65" s="158"/>
      <c r="E65" s="158"/>
      <c r="F65" s="158"/>
      <c r="G65" s="158"/>
      <c r="H65" s="159"/>
    </row>
    <row r="66" spans="1:8" x14ac:dyDescent="0.25">
      <c r="A66" s="125">
        <v>1</v>
      </c>
      <c r="B66" s="126" t="s">
        <v>320</v>
      </c>
      <c r="C66" s="127" t="s">
        <v>127</v>
      </c>
      <c r="D66" s="127" t="s">
        <v>321</v>
      </c>
      <c r="E66" s="128"/>
      <c r="F66" s="127"/>
      <c r="G66" s="126"/>
      <c r="H66" s="129"/>
    </row>
    <row r="67" spans="1:8" ht="25.5" x14ac:dyDescent="0.25">
      <c r="A67" s="130">
        <v>2</v>
      </c>
      <c r="B67" s="131" t="s">
        <v>322</v>
      </c>
      <c r="C67" s="132" t="s">
        <v>127</v>
      </c>
      <c r="D67" s="132" t="s">
        <v>323</v>
      </c>
      <c r="E67" s="128"/>
      <c r="F67" s="132"/>
      <c r="G67" s="131"/>
      <c r="H67" s="133"/>
    </row>
    <row r="68" spans="1:8" x14ac:dyDescent="0.25">
      <c r="A68" s="125">
        <v>3</v>
      </c>
      <c r="B68" s="126" t="s">
        <v>324</v>
      </c>
      <c r="C68" s="127" t="s">
        <v>127</v>
      </c>
      <c r="D68" s="127" t="s">
        <v>325</v>
      </c>
      <c r="E68" s="128"/>
      <c r="F68" s="127"/>
      <c r="G68" s="126"/>
      <c r="H68" s="129"/>
    </row>
    <row r="69" spans="1:8" x14ac:dyDescent="0.25">
      <c r="A69" s="130">
        <v>4</v>
      </c>
      <c r="B69" s="131" t="s">
        <v>326</v>
      </c>
      <c r="C69" s="132" t="s">
        <v>327</v>
      </c>
      <c r="D69" s="140">
        <f>D52/(D29*1.005*D58)</f>
        <v>4.3473640303564549</v>
      </c>
      <c r="E69" s="128"/>
      <c r="F69" s="132"/>
      <c r="G69" s="131"/>
      <c r="H69" s="133"/>
    </row>
    <row r="70" spans="1:8" x14ac:dyDescent="0.25">
      <c r="A70" s="125">
        <v>5</v>
      </c>
      <c r="B70" s="126" t="s">
        <v>328</v>
      </c>
      <c r="C70" s="127" t="s">
        <v>329</v>
      </c>
      <c r="D70" s="127" t="s">
        <v>330</v>
      </c>
      <c r="E70" s="128"/>
      <c r="F70" s="127"/>
      <c r="G70" s="126"/>
      <c r="H70" s="129"/>
    </row>
    <row r="71" spans="1:8" x14ac:dyDescent="0.25">
      <c r="A71" s="130">
        <v>6</v>
      </c>
      <c r="B71" s="131" t="s">
        <v>331</v>
      </c>
      <c r="C71" s="132" t="s">
        <v>230</v>
      </c>
      <c r="D71" s="132" t="s">
        <v>293</v>
      </c>
      <c r="E71" s="128"/>
      <c r="F71" s="132"/>
      <c r="G71" s="131"/>
      <c r="H71" s="133"/>
    </row>
    <row r="72" spans="1:8" x14ac:dyDescent="0.25">
      <c r="A72" s="125">
        <v>7</v>
      </c>
      <c r="B72" s="126" t="s">
        <v>332</v>
      </c>
      <c r="C72" s="127" t="s">
        <v>333</v>
      </c>
      <c r="D72" s="134">
        <v>80</v>
      </c>
      <c r="E72" s="128"/>
      <c r="F72" s="127"/>
      <c r="G72" s="126"/>
      <c r="H72" s="129"/>
    </row>
    <row r="73" spans="1:8" x14ac:dyDescent="0.25">
      <c r="A73" s="130">
        <v>8</v>
      </c>
      <c r="B73" s="131" t="s">
        <v>334</v>
      </c>
      <c r="C73" s="132" t="s">
        <v>333</v>
      </c>
      <c r="D73" s="132" t="s">
        <v>293</v>
      </c>
      <c r="E73" s="128"/>
      <c r="F73" s="132"/>
      <c r="G73" s="131"/>
      <c r="H73" s="133"/>
    </row>
    <row r="74" spans="1:8" x14ac:dyDescent="0.25">
      <c r="A74" s="125">
        <v>9</v>
      </c>
      <c r="B74" s="126" t="s">
        <v>335</v>
      </c>
      <c r="C74" s="127" t="s">
        <v>127</v>
      </c>
      <c r="D74" s="127" t="s">
        <v>336</v>
      </c>
      <c r="E74" s="128"/>
      <c r="F74" s="127"/>
      <c r="G74" s="126"/>
      <c r="H74" s="129"/>
    </row>
    <row r="75" spans="1:8" x14ac:dyDescent="0.25">
      <c r="A75" s="130">
        <v>10</v>
      </c>
      <c r="B75" s="131" t="s">
        <v>337</v>
      </c>
      <c r="C75" s="132" t="s">
        <v>317</v>
      </c>
      <c r="D75" s="132" t="s">
        <v>293</v>
      </c>
      <c r="E75" s="128"/>
      <c r="F75" s="132"/>
      <c r="G75" s="131"/>
      <c r="H75" s="133"/>
    </row>
    <row r="76" spans="1:8" x14ac:dyDescent="0.25">
      <c r="A76" s="125">
        <v>11</v>
      </c>
      <c r="B76" s="126" t="s">
        <v>338</v>
      </c>
      <c r="C76" s="127" t="s">
        <v>317</v>
      </c>
      <c r="D76" s="127" t="s">
        <v>293</v>
      </c>
      <c r="E76" s="128"/>
      <c r="F76" s="127"/>
      <c r="G76" s="126"/>
      <c r="H76" s="129"/>
    </row>
    <row r="77" spans="1:8" x14ac:dyDescent="0.25">
      <c r="A77" s="130">
        <v>12</v>
      </c>
      <c r="B77" s="131" t="s">
        <v>339</v>
      </c>
      <c r="C77" s="132" t="s">
        <v>340</v>
      </c>
      <c r="D77" s="132" t="s">
        <v>293</v>
      </c>
      <c r="E77" s="128"/>
      <c r="F77" s="132"/>
      <c r="G77" s="131"/>
      <c r="H77" s="133"/>
    </row>
    <row r="78" spans="1:8" ht="25.5" x14ac:dyDescent="0.25">
      <c r="A78" s="125">
        <v>13</v>
      </c>
      <c r="B78" s="126" t="s">
        <v>341</v>
      </c>
      <c r="C78" s="127" t="s">
        <v>127</v>
      </c>
      <c r="D78" s="127" t="s">
        <v>342</v>
      </c>
      <c r="E78" s="128"/>
      <c r="F78" s="127"/>
      <c r="G78" s="126"/>
      <c r="H78" s="129"/>
    </row>
    <row r="79" spans="1:8" x14ac:dyDescent="0.25">
      <c r="A79" s="157" t="s">
        <v>343</v>
      </c>
      <c r="B79" s="158"/>
      <c r="C79" s="158"/>
      <c r="D79" s="158"/>
      <c r="E79" s="158"/>
      <c r="F79" s="158"/>
      <c r="G79" s="158"/>
      <c r="H79" s="159"/>
    </row>
    <row r="80" spans="1:8" x14ac:dyDescent="0.25">
      <c r="A80" s="125">
        <v>1</v>
      </c>
      <c r="B80" s="126" t="s">
        <v>320</v>
      </c>
      <c r="C80" s="127" t="s">
        <v>127</v>
      </c>
      <c r="D80" s="127" t="s">
        <v>321</v>
      </c>
      <c r="E80" s="128"/>
      <c r="F80" s="127"/>
      <c r="G80" s="126"/>
      <c r="H80" s="129"/>
    </row>
    <row r="81" spans="1:8" x14ac:dyDescent="0.25">
      <c r="A81" s="130">
        <v>2</v>
      </c>
      <c r="B81" s="131" t="s">
        <v>344</v>
      </c>
      <c r="C81" s="132" t="s">
        <v>127</v>
      </c>
      <c r="D81" s="132" t="s">
        <v>293</v>
      </c>
      <c r="E81" s="128"/>
      <c r="F81" s="132"/>
      <c r="G81" s="131"/>
      <c r="H81" s="133"/>
    </row>
    <row r="82" spans="1:8" x14ac:dyDescent="0.25">
      <c r="A82" s="125">
        <v>3</v>
      </c>
      <c r="B82" s="126" t="s">
        <v>339</v>
      </c>
      <c r="C82" s="127" t="s">
        <v>340</v>
      </c>
      <c r="D82" s="127" t="s">
        <v>293</v>
      </c>
      <c r="E82" s="128"/>
      <c r="F82" s="127"/>
      <c r="G82" s="126"/>
      <c r="H82" s="129"/>
    </row>
    <row r="83" spans="1:8" x14ac:dyDescent="0.25">
      <c r="A83" s="130">
        <v>4</v>
      </c>
      <c r="B83" s="131" t="s">
        <v>338</v>
      </c>
      <c r="C83" s="132" t="s">
        <v>317</v>
      </c>
      <c r="D83" s="132" t="s">
        <v>293</v>
      </c>
      <c r="E83" s="128"/>
      <c r="F83" s="132"/>
      <c r="G83" s="131"/>
      <c r="H83" s="133"/>
    </row>
    <row r="84" spans="1:8" x14ac:dyDescent="0.25">
      <c r="A84" s="125">
        <v>5</v>
      </c>
      <c r="B84" s="126" t="s">
        <v>345</v>
      </c>
      <c r="C84" s="127" t="s">
        <v>230</v>
      </c>
      <c r="D84" s="127" t="s">
        <v>293</v>
      </c>
      <c r="E84" s="128"/>
      <c r="F84" s="127"/>
      <c r="G84" s="126"/>
      <c r="H84" s="129"/>
    </row>
    <row r="85" spans="1:8" x14ac:dyDescent="0.25">
      <c r="A85" s="130">
        <v>6</v>
      </c>
      <c r="B85" s="131" t="s">
        <v>346</v>
      </c>
      <c r="C85" s="132" t="s">
        <v>347</v>
      </c>
      <c r="D85" s="132" t="s">
        <v>293</v>
      </c>
      <c r="E85" s="128"/>
      <c r="F85" s="132"/>
      <c r="G85" s="131"/>
      <c r="H85" s="133"/>
    </row>
    <row r="86" spans="1:8" x14ac:dyDescent="0.25">
      <c r="A86" s="125">
        <v>7</v>
      </c>
      <c r="B86" s="126" t="s">
        <v>348</v>
      </c>
      <c r="C86" s="127" t="s">
        <v>327</v>
      </c>
      <c r="D86" s="127" t="s">
        <v>293</v>
      </c>
      <c r="E86" s="128"/>
      <c r="F86" s="127"/>
      <c r="G86" s="126"/>
      <c r="H86" s="129"/>
    </row>
    <row r="87" spans="1:8" x14ac:dyDescent="0.25">
      <c r="A87" s="157" t="s">
        <v>349</v>
      </c>
      <c r="B87" s="158"/>
      <c r="C87" s="158"/>
      <c r="D87" s="158"/>
      <c r="E87" s="158"/>
      <c r="F87" s="158"/>
      <c r="G87" s="158"/>
      <c r="H87" s="159"/>
    </row>
    <row r="88" spans="1:8" x14ac:dyDescent="0.25">
      <c r="A88" s="125">
        <v>1</v>
      </c>
      <c r="B88" s="126" t="s">
        <v>350</v>
      </c>
      <c r="C88" s="127" t="s">
        <v>276</v>
      </c>
      <c r="D88" s="127" t="s">
        <v>55</v>
      </c>
      <c r="E88" s="128"/>
      <c r="F88" s="127"/>
      <c r="G88" s="126"/>
      <c r="H88" s="129"/>
    </row>
    <row r="89" spans="1:8" x14ac:dyDescent="0.25">
      <c r="A89" s="130">
        <v>2</v>
      </c>
      <c r="B89" s="131" t="s">
        <v>351</v>
      </c>
      <c r="C89" s="132" t="s">
        <v>127</v>
      </c>
      <c r="D89" s="132" t="s">
        <v>352</v>
      </c>
      <c r="E89" s="128"/>
      <c r="F89" s="132"/>
      <c r="G89" s="131"/>
      <c r="H89" s="133"/>
    </row>
    <row r="90" spans="1:8" ht="25.5" x14ac:dyDescent="0.25">
      <c r="A90" s="125">
        <v>3</v>
      </c>
      <c r="B90" s="126" t="s">
        <v>353</v>
      </c>
      <c r="C90" s="127" t="s">
        <v>127</v>
      </c>
      <c r="D90" s="127" t="s">
        <v>354</v>
      </c>
      <c r="E90" s="128"/>
      <c r="F90" s="127"/>
      <c r="G90" s="126"/>
      <c r="H90" s="129"/>
    </row>
    <row r="91" spans="1:8" x14ac:dyDescent="0.25">
      <c r="A91" s="130">
        <v>4</v>
      </c>
      <c r="B91" s="131" t="s">
        <v>355</v>
      </c>
      <c r="C91" s="132" t="s">
        <v>230</v>
      </c>
      <c r="D91" s="132" t="s">
        <v>293</v>
      </c>
      <c r="E91" s="128"/>
      <c r="F91" s="132"/>
      <c r="G91" s="131"/>
      <c r="H91" s="133"/>
    </row>
    <row r="92" spans="1:8" x14ac:dyDescent="0.25">
      <c r="A92" s="125">
        <v>5</v>
      </c>
      <c r="B92" s="126" t="s">
        <v>356</v>
      </c>
      <c r="C92" s="127" t="s">
        <v>357</v>
      </c>
      <c r="D92" s="127" t="s">
        <v>293</v>
      </c>
      <c r="E92" s="128"/>
      <c r="F92" s="127"/>
      <c r="G92" s="126"/>
      <c r="H92" s="129"/>
    </row>
    <row r="93" spans="1:8" x14ac:dyDescent="0.25">
      <c r="A93" s="130">
        <v>6</v>
      </c>
      <c r="B93" s="131" t="s">
        <v>358</v>
      </c>
      <c r="C93" s="132" t="s">
        <v>127</v>
      </c>
      <c r="D93" s="132" t="s">
        <v>359</v>
      </c>
      <c r="E93" s="128"/>
      <c r="F93" s="132"/>
      <c r="G93" s="131"/>
      <c r="H93" s="133"/>
    </row>
    <row r="94" spans="1:8" x14ac:dyDescent="0.25">
      <c r="A94" s="125">
        <v>7</v>
      </c>
      <c r="B94" s="126" t="s">
        <v>360</v>
      </c>
      <c r="C94" s="127" t="s">
        <v>361</v>
      </c>
      <c r="D94" s="127" t="s">
        <v>293</v>
      </c>
      <c r="E94" s="128"/>
      <c r="F94" s="127"/>
      <c r="G94" s="126"/>
      <c r="H94" s="129"/>
    </row>
    <row r="95" spans="1:8" x14ac:dyDescent="0.25">
      <c r="A95" s="130">
        <v>8</v>
      </c>
      <c r="B95" s="131" t="s">
        <v>362</v>
      </c>
      <c r="C95" s="132" t="s">
        <v>127</v>
      </c>
      <c r="D95" s="132" t="s">
        <v>363</v>
      </c>
      <c r="E95" s="128"/>
      <c r="F95" s="132"/>
      <c r="G95" s="131"/>
      <c r="H95" s="133"/>
    </row>
    <row r="96" spans="1:8" x14ac:dyDescent="0.25">
      <c r="A96" s="157" t="s">
        <v>364</v>
      </c>
      <c r="B96" s="158"/>
      <c r="C96" s="158"/>
      <c r="D96" s="158"/>
      <c r="E96" s="158"/>
      <c r="F96" s="158"/>
      <c r="G96" s="158"/>
      <c r="H96" s="159"/>
    </row>
    <row r="97" spans="1:8" ht="25.5" x14ac:dyDescent="0.25">
      <c r="A97" s="125">
        <v>1</v>
      </c>
      <c r="B97" s="126" t="s">
        <v>365</v>
      </c>
      <c r="C97" s="127" t="s">
        <v>361</v>
      </c>
      <c r="D97" s="127" t="s">
        <v>293</v>
      </c>
      <c r="E97" s="128"/>
      <c r="F97" s="127"/>
      <c r="G97" s="126"/>
      <c r="H97" s="129"/>
    </row>
    <row r="98" spans="1:8" x14ac:dyDescent="0.25">
      <c r="A98" s="130">
        <v>2</v>
      </c>
      <c r="B98" s="131" t="s">
        <v>366</v>
      </c>
      <c r="C98" s="132" t="s">
        <v>127</v>
      </c>
      <c r="D98" s="132" t="s">
        <v>367</v>
      </c>
      <c r="E98" s="128"/>
      <c r="F98" s="132"/>
      <c r="G98" s="131"/>
      <c r="H98" s="133"/>
    </row>
    <row r="99" spans="1:8" x14ac:dyDescent="0.25">
      <c r="A99" s="125">
        <v>3</v>
      </c>
      <c r="B99" s="126" t="s">
        <v>368</v>
      </c>
      <c r="C99" s="127" t="s">
        <v>127</v>
      </c>
      <c r="D99" s="127" t="s">
        <v>369</v>
      </c>
      <c r="E99" s="128"/>
      <c r="F99" s="127"/>
      <c r="G99" s="126"/>
      <c r="H99" s="129"/>
    </row>
    <row r="100" spans="1:8" x14ac:dyDescent="0.25">
      <c r="A100" s="130">
        <v>4</v>
      </c>
      <c r="B100" s="131" t="s">
        <v>370</v>
      </c>
      <c r="C100" s="132" t="s">
        <v>276</v>
      </c>
      <c r="D100" s="132" t="s">
        <v>55</v>
      </c>
      <c r="E100" s="128"/>
      <c r="F100" s="132"/>
      <c r="G100" s="131"/>
      <c r="H100" s="133"/>
    </row>
    <row r="101" spans="1:8" x14ac:dyDescent="0.25">
      <c r="A101" s="125">
        <v>5</v>
      </c>
      <c r="B101" s="126" t="s">
        <v>371</v>
      </c>
      <c r="C101" s="127" t="s">
        <v>50</v>
      </c>
      <c r="D101" s="127" t="s">
        <v>253</v>
      </c>
      <c r="E101" s="128"/>
      <c r="F101" s="127"/>
      <c r="G101" s="126"/>
      <c r="H101" s="129"/>
    </row>
    <row r="102" spans="1:8" x14ac:dyDescent="0.25">
      <c r="A102" s="130">
        <v>6</v>
      </c>
      <c r="B102" s="131" t="s">
        <v>372</v>
      </c>
      <c r="C102" s="132" t="s">
        <v>373</v>
      </c>
      <c r="D102" s="132" t="s">
        <v>253</v>
      </c>
      <c r="E102" s="128"/>
      <c r="F102" s="132"/>
      <c r="G102" s="131"/>
      <c r="H102" s="133"/>
    </row>
    <row r="103" spans="1:8" ht="25.5" x14ac:dyDescent="0.25">
      <c r="A103" s="125">
        <v>7</v>
      </c>
      <c r="B103" s="126" t="s">
        <v>374</v>
      </c>
      <c r="C103" s="127" t="s">
        <v>127</v>
      </c>
      <c r="D103" s="127" t="s">
        <v>375</v>
      </c>
      <c r="E103" s="128"/>
      <c r="F103" s="127"/>
      <c r="G103" s="126"/>
      <c r="H103" s="129"/>
    </row>
    <row r="104" spans="1:8" x14ac:dyDescent="0.25">
      <c r="A104" s="130">
        <v>8</v>
      </c>
      <c r="B104" s="131" t="s">
        <v>376</v>
      </c>
      <c r="C104" s="132" t="s">
        <v>276</v>
      </c>
      <c r="D104" s="132" t="s">
        <v>277</v>
      </c>
      <c r="E104" s="128"/>
      <c r="F104" s="132"/>
      <c r="G104" s="131"/>
      <c r="H104" s="133"/>
    </row>
    <row r="105" spans="1:8" x14ac:dyDescent="0.25">
      <c r="A105" s="125">
        <v>9</v>
      </c>
      <c r="B105" s="126" t="s">
        <v>377</v>
      </c>
      <c r="C105" s="127" t="s">
        <v>361</v>
      </c>
      <c r="D105" s="127" t="s">
        <v>378</v>
      </c>
      <c r="E105" s="128"/>
      <c r="F105" s="127"/>
      <c r="G105" s="126"/>
      <c r="H105" s="129"/>
    </row>
    <row r="106" spans="1:8" ht="25.5" x14ac:dyDescent="0.25">
      <c r="A106" s="130">
        <v>10</v>
      </c>
      <c r="B106" s="131" t="s">
        <v>379</v>
      </c>
      <c r="C106" s="132" t="s">
        <v>276</v>
      </c>
      <c r="D106" s="132" t="s">
        <v>277</v>
      </c>
      <c r="E106" s="128"/>
      <c r="F106" s="132"/>
      <c r="G106" s="131"/>
      <c r="H106" s="133"/>
    </row>
    <row r="107" spans="1:8" ht="25.5" x14ac:dyDescent="0.25">
      <c r="A107" s="125">
        <v>11</v>
      </c>
      <c r="B107" s="126" t="s">
        <v>380</v>
      </c>
      <c r="C107" s="127" t="s">
        <v>127</v>
      </c>
      <c r="D107" s="127" t="s">
        <v>381</v>
      </c>
      <c r="E107" s="128"/>
      <c r="F107" s="127"/>
      <c r="G107" s="126"/>
      <c r="H107" s="129"/>
    </row>
    <row r="108" spans="1:8" x14ac:dyDescent="0.25">
      <c r="A108" s="130">
        <v>12</v>
      </c>
      <c r="B108" s="131" t="s">
        <v>382</v>
      </c>
      <c r="C108" s="132" t="s">
        <v>276</v>
      </c>
      <c r="D108" s="132" t="s">
        <v>277</v>
      </c>
      <c r="E108" s="128"/>
      <c r="F108" s="132"/>
      <c r="G108" s="131"/>
      <c r="H108" s="133"/>
    </row>
    <row r="109" spans="1:8" ht="25.5" x14ac:dyDescent="0.25">
      <c r="A109" s="125">
        <v>13</v>
      </c>
      <c r="B109" s="126" t="s">
        <v>383</v>
      </c>
      <c r="C109" s="127" t="s">
        <v>127</v>
      </c>
      <c r="D109" s="127" t="s">
        <v>384</v>
      </c>
      <c r="E109" s="128"/>
      <c r="F109" s="127"/>
      <c r="G109" s="126"/>
      <c r="H109" s="129"/>
    </row>
    <row r="110" spans="1:8" ht="25.5" x14ac:dyDescent="0.25">
      <c r="A110" s="130">
        <v>14</v>
      </c>
      <c r="B110" s="131" t="s">
        <v>385</v>
      </c>
      <c r="C110" s="132" t="s">
        <v>373</v>
      </c>
      <c r="D110" s="132" t="s">
        <v>293</v>
      </c>
      <c r="E110" s="128"/>
      <c r="F110" s="132"/>
      <c r="G110" s="131"/>
      <c r="H110" s="133"/>
    </row>
    <row r="111" spans="1:8" x14ac:dyDescent="0.25">
      <c r="A111" s="141"/>
      <c r="B111" s="173" t="s">
        <v>386</v>
      </c>
      <c r="C111" s="173"/>
      <c r="D111" s="173"/>
      <c r="E111" s="173"/>
      <c r="F111" s="173"/>
      <c r="G111" s="173"/>
      <c r="H111" s="174"/>
    </row>
    <row r="112" spans="1:8" x14ac:dyDescent="0.25">
      <c r="A112" s="157" t="s">
        <v>387</v>
      </c>
      <c r="B112" s="158"/>
      <c r="C112" s="158"/>
      <c r="D112" s="158"/>
      <c r="E112" s="158"/>
      <c r="F112" s="158"/>
      <c r="G112" s="158"/>
      <c r="H112" s="159"/>
    </row>
    <row r="113" spans="1:8" x14ac:dyDescent="0.25">
      <c r="A113" s="125">
        <v>1</v>
      </c>
      <c r="B113" s="126" t="s">
        <v>388</v>
      </c>
      <c r="C113" s="127" t="s">
        <v>389</v>
      </c>
      <c r="D113" s="127" t="s">
        <v>390</v>
      </c>
      <c r="E113" s="128"/>
      <c r="F113" s="127"/>
      <c r="G113" s="126"/>
      <c r="H113" s="129"/>
    </row>
    <row r="114" spans="1:8" x14ac:dyDescent="0.25">
      <c r="A114" s="130">
        <v>2</v>
      </c>
      <c r="B114" s="131" t="s">
        <v>391</v>
      </c>
      <c r="C114" s="132" t="s">
        <v>127</v>
      </c>
      <c r="D114" s="132" t="s">
        <v>392</v>
      </c>
      <c r="E114" s="128"/>
      <c r="F114" s="132"/>
      <c r="G114" s="131"/>
      <c r="H114" s="133"/>
    </row>
    <row r="115" spans="1:8" x14ac:dyDescent="0.25">
      <c r="A115" s="125">
        <v>3</v>
      </c>
      <c r="B115" s="126" t="s">
        <v>393</v>
      </c>
      <c r="C115" s="127" t="s">
        <v>276</v>
      </c>
      <c r="D115" s="127" t="s">
        <v>277</v>
      </c>
      <c r="E115" s="128"/>
      <c r="F115" s="127"/>
      <c r="G115" s="126"/>
      <c r="H115" s="129"/>
    </row>
    <row r="116" spans="1:8" x14ac:dyDescent="0.25">
      <c r="A116" s="130">
        <v>4</v>
      </c>
      <c r="B116" s="131" t="s">
        <v>394</v>
      </c>
      <c r="C116" s="132" t="s">
        <v>395</v>
      </c>
      <c r="D116" s="132" t="s">
        <v>396</v>
      </c>
      <c r="E116" s="128"/>
      <c r="F116" s="132"/>
      <c r="G116" s="131"/>
      <c r="H116" s="133"/>
    </row>
    <row r="117" spans="1:8" ht="25.5" x14ac:dyDescent="0.25">
      <c r="A117" s="125">
        <v>5</v>
      </c>
      <c r="B117" s="126" t="s">
        <v>397</v>
      </c>
      <c r="C117" s="127" t="s">
        <v>276</v>
      </c>
      <c r="D117" s="127" t="s">
        <v>277</v>
      </c>
      <c r="E117" s="128"/>
      <c r="F117" s="127"/>
      <c r="G117" s="126"/>
      <c r="H117" s="129"/>
    </row>
    <row r="118" spans="1:8" x14ac:dyDescent="0.25">
      <c r="A118" s="130">
        <v>6</v>
      </c>
      <c r="B118" s="131" t="s">
        <v>398</v>
      </c>
      <c r="C118" s="132" t="s">
        <v>276</v>
      </c>
      <c r="D118" s="132" t="s">
        <v>277</v>
      </c>
      <c r="E118" s="128"/>
      <c r="F118" s="132"/>
      <c r="G118" s="131"/>
      <c r="H118" s="133"/>
    </row>
    <row r="119" spans="1:8" x14ac:dyDescent="0.25">
      <c r="A119" s="125">
        <v>7</v>
      </c>
      <c r="B119" s="126" t="s">
        <v>399</v>
      </c>
      <c r="C119" s="127" t="s">
        <v>400</v>
      </c>
      <c r="D119" s="127" t="s">
        <v>401</v>
      </c>
      <c r="E119" s="128"/>
      <c r="F119" s="127"/>
      <c r="G119" s="126"/>
      <c r="H119" s="129"/>
    </row>
    <row r="120" spans="1:8" x14ac:dyDescent="0.25">
      <c r="A120" s="130">
        <v>8</v>
      </c>
      <c r="B120" s="131" t="s">
        <v>402</v>
      </c>
      <c r="C120" s="132" t="s">
        <v>340</v>
      </c>
      <c r="D120" s="132" t="s">
        <v>293</v>
      </c>
      <c r="E120" s="128"/>
      <c r="F120" s="132"/>
      <c r="G120" s="131"/>
      <c r="H120" s="133"/>
    </row>
    <row r="121" spans="1:8" ht="25.5" x14ac:dyDescent="0.25">
      <c r="A121" s="125">
        <v>9</v>
      </c>
      <c r="B121" s="126" t="s">
        <v>403</v>
      </c>
      <c r="C121" s="127" t="s">
        <v>340</v>
      </c>
      <c r="D121" s="127" t="s">
        <v>293</v>
      </c>
      <c r="E121" s="128"/>
      <c r="F121" s="127"/>
      <c r="G121" s="126"/>
      <c r="H121" s="129"/>
    </row>
    <row r="122" spans="1:8" x14ac:dyDescent="0.25">
      <c r="A122" s="130">
        <v>10</v>
      </c>
      <c r="B122" s="131" t="s">
        <v>404</v>
      </c>
      <c r="C122" s="132" t="s">
        <v>127</v>
      </c>
      <c r="D122" s="132" t="s">
        <v>293</v>
      </c>
      <c r="E122" s="128"/>
      <c r="F122" s="132"/>
      <c r="G122" s="131"/>
      <c r="H122" s="133"/>
    </row>
    <row r="123" spans="1:8" x14ac:dyDescent="0.25">
      <c r="A123" s="125">
        <v>11</v>
      </c>
      <c r="B123" s="126" t="s">
        <v>405</v>
      </c>
      <c r="C123" s="127" t="s">
        <v>340</v>
      </c>
      <c r="D123" s="127" t="s">
        <v>293</v>
      </c>
      <c r="E123" s="128"/>
      <c r="F123" s="127"/>
      <c r="G123" s="126"/>
      <c r="H123" s="129"/>
    </row>
    <row r="124" spans="1:8" ht="25.5" x14ac:dyDescent="0.25">
      <c r="A124" s="130">
        <v>12</v>
      </c>
      <c r="B124" s="131" t="s">
        <v>406</v>
      </c>
      <c r="C124" s="132" t="s">
        <v>340</v>
      </c>
      <c r="D124" s="132" t="s">
        <v>293</v>
      </c>
      <c r="E124" s="128"/>
      <c r="F124" s="132"/>
      <c r="G124" s="131"/>
      <c r="H124" s="133"/>
    </row>
    <row r="125" spans="1:8" x14ac:dyDescent="0.25">
      <c r="A125" s="125">
        <v>13</v>
      </c>
      <c r="B125" s="126" t="s">
        <v>407</v>
      </c>
      <c r="C125" s="127" t="s">
        <v>361</v>
      </c>
      <c r="D125" s="127" t="s">
        <v>293</v>
      </c>
      <c r="E125" s="128"/>
      <c r="F125" s="127"/>
      <c r="G125" s="126"/>
      <c r="H125" s="129"/>
    </row>
    <row r="126" spans="1:8" x14ac:dyDescent="0.25">
      <c r="A126" s="130">
        <v>14</v>
      </c>
      <c r="B126" s="131" t="s">
        <v>408</v>
      </c>
      <c r="C126" s="132" t="s">
        <v>276</v>
      </c>
      <c r="D126" s="132" t="s">
        <v>293</v>
      </c>
      <c r="E126" s="128"/>
      <c r="F126" s="132"/>
      <c r="G126" s="131"/>
      <c r="H126" s="133"/>
    </row>
    <row r="127" spans="1:8" x14ac:dyDescent="0.25">
      <c r="A127" s="125">
        <v>15</v>
      </c>
      <c r="B127" s="126" t="s">
        <v>409</v>
      </c>
      <c r="C127" s="127" t="s">
        <v>308</v>
      </c>
      <c r="D127" s="127" t="s">
        <v>410</v>
      </c>
      <c r="E127" s="128"/>
      <c r="F127" s="127"/>
      <c r="G127" s="126"/>
      <c r="H127" s="129"/>
    </row>
    <row r="128" spans="1:8" x14ac:dyDescent="0.25">
      <c r="A128" s="157" t="s">
        <v>411</v>
      </c>
      <c r="B128" s="158"/>
      <c r="C128" s="158"/>
      <c r="D128" s="158"/>
      <c r="E128" s="158"/>
      <c r="F128" s="158"/>
      <c r="G128" s="158"/>
      <c r="H128" s="159"/>
    </row>
    <row r="129" spans="1:8" x14ac:dyDescent="0.25">
      <c r="A129" s="125">
        <v>1</v>
      </c>
      <c r="B129" s="126" t="s">
        <v>250</v>
      </c>
      <c r="C129" s="127" t="s">
        <v>127</v>
      </c>
      <c r="D129" s="127" t="s">
        <v>412</v>
      </c>
      <c r="E129" s="128"/>
      <c r="F129" s="127"/>
      <c r="G129" s="126"/>
      <c r="H129" s="129"/>
    </row>
    <row r="130" spans="1:8" x14ac:dyDescent="0.25">
      <c r="A130" s="130">
        <v>2</v>
      </c>
      <c r="B130" s="131" t="s">
        <v>413</v>
      </c>
      <c r="C130" s="132" t="s">
        <v>127</v>
      </c>
      <c r="D130" s="132" t="s">
        <v>414</v>
      </c>
      <c r="E130" s="128"/>
      <c r="F130" s="132"/>
      <c r="G130" s="131"/>
      <c r="H130" s="133"/>
    </row>
    <row r="131" spans="1:8" x14ac:dyDescent="0.25">
      <c r="A131" s="125">
        <v>3</v>
      </c>
      <c r="B131" s="126" t="s">
        <v>415</v>
      </c>
      <c r="C131" s="127" t="s">
        <v>276</v>
      </c>
      <c r="D131" s="127" t="s">
        <v>277</v>
      </c>
      <c r="E131" s="128"/>
      <c r="F131" s="127"/>
      <c r="G131" s="126"/>
      <c r="H131" s="129"/>
    </row>
    <row r="132" spans="1:8" x14ac:dyDescent="0.25">
      <c r="A132" s="130">
        <v>4</v>
      </c>
      <c r="B132" s="131" t="s">
        <v>416</v>
      </c>
      <c r="C132" s="132" t="s">
        <v>276</v>
      </c>
      <c r="D132" s="132" t="s">
        <v>55</v>
      </c>
      <c r="E132" s="128"/>
      <c r="F132" s="132"/>
      <c r="G132" s="131"/>
      <c r="H132" s="133"/>
    </row>
    <row r="133" spans="1:8" x14ac:dyDescent="0.25">
      <c r="A133" s="125">
        <v>5</v>
      </c>
      <c r="B133" s="126" t="s">
        <v>417</v>
      </c>
      <c r="C133" s="127" t="s">
        <v>262</v>
      </c>
      <c r="D133" s="127" t="s">
        <v>253</v>
      </c>
      <c r="E133" s="128"/>
      <c r="F133" s="127"/>
      <c r="G133" s="126"/>
      <c r="H133" s="129"/>
    </row>
    <row r="134" spans="1:8" x14ac:dyDescent="0.25">
      <c r="A134" s="130">
        <v>6</v>
      </c>
      <c r="B134" s="131" t="s">
        <v>418</v>
      </c>
      <c r="C134" s="132" t="s">
        <v>276</v>
      </c>
      <c r="D134" s="132" t="s">
        <v>55</v>
      </c>
      <c r="E134" s="128"/>
      <c r="F134" s="132"/>
      <c r="G134" s="131"/>
      <c r="H134" s="133"/>
    </row>
    <row r="135" spans="1:8" x14ac:dyDescent="0.25">
      <c r="A135" s="125">
        <v>7</v>
      </c>
      <c r="B135" s="126" t="s">
        <v>419</v>
      </c>
      <c r="C135" s="127" t="s">
        <v>276</v>
      </c>
      <c r="D135" s="127" t="s">
        <v>293</v>
      </c>
      <c r="E135" s="128"/>
      <c r="F135" s="127"/>
      <c r="G135" s="126"/>
      <c r="H135" s="129"/>
    </row>
    <row r="136" spans="1:8" x14ac:dyDescent="0.25">
      <c r="A136" s="157" t="s">
        <v>420</v>
      </c>
      <c r="B136" s="158"/>
      <c r="C136" s="158"/>
      <c r="D136" s="158"/>
      <c r="E136" s="158"/>
      <c r="F136" s="158"/>
      <c r="G136" s="158"/>
      <c r="H136" s="159"/>
    </row>
    <row r="137" spans="1:8" ht="25.5" x14ac:dyDescent="0.25">
      <c r="A137" s="125">
        <v>1</v>
      </c>
      <c r="B137" s="126" t="s">
        <v>421</v>
      </c>
      <c r="C137" s="127" t="s">
        <v>127</v>
      </c>
      <c r="D137" s="127" t="s">
        <v>422</v>
      </c>
      <c r="E137" s="128"/>
      <c r="F137" s="127"/>
      <c r="G137" s="126"/>
      <c r="H137" s="129"/>
    </row>
    <row r="138" spans="1:8" ht="25.5" x14ac:dyDescent="0.25">
      <c r="A138" s="130">
        <v>2</v>
      </c>
      <c r="B138" s="131" t="s">
        <v>423</v>
      </c>
      <c r="C138" s="132" t="s">
        <v>276</v>
      </c>
      <c r="D138" s="132" t="s">
        <v>55</v>
      </c>
      <c r="E138" s="128"/>
      <c r="F138" s="132"/>
      <c r="G138" s="131"/>
      <c r="H138" s="133"/>
    </row>
    <row r="139" spans="1:8" x14ac:dyDescent="0.25">
      <c r="A139" s="125">
        <v>3</v>
      </c>
      <c r="B139" s="126" t="s">
        <v>424</v>
      </c>
      <c r="C139" s="127" t="s">
        <v>276</v>
      </c>
      <c r="D139" s="127" t="s">
        <v>277</v>
      </c>
      <c r="E139" s="128"/>
      <c r="F139" s="127"/>
      <c r="G139" s="126"/>
      <c r="H139" s="129"/>
    </row>
    <row r="140" spans="1:8" x14ac:dyDescent="0.25">
      <c r="A140" s="130">
        <v>4</v>
      </c>
      <c r="B140" s="131" t="s">
        <v>425</v>
      </c>
      <c r="C140" s="132" t="s">
        <v>276</v>
      </c>
      <c r="D140" s="132" t="s">
        <v>277</v>
      </c>
      <c r="E140" s="128"/>
      <c r="F140" s="132"/>
      <c r="G140" s="131"/>
      <c r="H140" s="133"/>
    </row>
    <row r="141" spans="1:8" x14ac:dyDescent="0.25">
      <c r="A141" s="125">
        <v>5</v>
      </c>
      <c r="B141" s="126" t="s">
        <v>426</v>
      </c>
      <c r="C141" s="127" t="s">
        <v>276</v>
      </c>
      <c r="D141" s="127" t="s">
        <v>277</v>
      </c>
      <c r="E141" s="128"/>
      <c r="F141" s="127"/>
      <c r="G141" s="126"/>
      <c r="H141" s="129"/>
    </row>
    <row r="142" spans="1:8" x14ac:dyDescent="0.25">
      <c r="A142" s="130">
        <v>6</v>
      </c>
      <c r="B142" s="131" t="s">
        <v>427</v>
      </c>
      <c r="C142" s="132" t="s">
        <v>276</v>
      </c>
      <c r="D142" s="132" t="s">
        <v>277</v>
      </c>
      <c r="E142" s="128"/>
      <c r="F142" s="132"/>
      <c r="G142" s="131"/>
      <c r="H142" s="133"/>
    </row>
    <row r="143" spans="1:8" ht="25.5" x14ac:dyDescent="0.25">
      <c r="A143" s="125">
        <v>7</v>
      </c>
      <c r="B143" s="126" t="s">
        <v>428</v>
      </c>
      <c r="C143" s="127" t="s">
        <v>276</v>
      </c>
      <c r="D143" s="127" t="s">
        <v>277</v>
      </c>
      <c r="E143" s="128"/>
      <c r="F143" s="127"/>
      <c r="G143" s="126"/>
      <c r="H143" s="129"/>
    </row>
    <row r="144" spans="1:8" x14ac:dyDescent="0.25">
      <c r="A144" s="130">
        <v>8</v>
      </c>
      <c r="B144" s="131" t="s">
        <v>429</v>
      </c>
      <c r="C144" s="132" t="s">
        <v>276</v>
      </c>
      <c r="D144" s="132" t="s">
        <v>277</v>
      </c>
      <c r="E144" s="128"/>
      <c r="F144" s="132"/>
      <c r="G144" s="131"/>
      <c r="H144" s="133"/>
    </row>
    <row r="145" spans="1:8" ht="25.5" x14ac:dyDescent="0.25">
      <c r="A145" s="125">
        <v>9</v>
      </c>
      <c r="B145" s="126" t="s">
        <v>430</v>
      </c>
      <c r="C145" s="127" t="s">
        <v>127</v>
      </c>
      <c r="D145" s="127" t="s">
        <v>431</v>
      </c>
      <c r="E145" s="128"/>
      <c r="F145" s="127"/>
      <c r="G145" s="126"/>
      <c r="H145" s="129"/>
    </row>
    <row r="146" spans="1:8" ht="25.5" x14ac:dyDescent="0.25">
      <c r="A146" s="130">
        <v>10</v>
      </c>
      <c r="B146" s="131" t="s">
        <v>432</v>
      </c>
      <c r="C146" s="132" t="s">
        <v>276</v>
      </c>
      <c r="D146" s="132" t="s">
        <v>293</v>
      </c>
      <c r="E146" s="128"/>
      <c r="F146" s="132"/>
      <c r="G146" s="131"/>
      <c r="H146" s="133"/>
    </row>
    <row r="147" spans="1:8" x14ac:dyDescent="0.25">
      <c r="A147" s="157" t="s">
        <v>433</v>
      </c>
      <c r="B147" s="158"/>
      <c r="C147" s="158"/>
      <c r="D147" s="158"/>
      <c r="E147" s="158"/>
      <c r="F147" s="158"/>
      <c r="G147" s="158"/>
      <c r="H147" s="159"/>
    </row>
    <row r="148" spans="1:8" x14ac:dyDescent="0.25">
      <c r="A148" s="125">
        <v>1</v>
      </c>
      <c r="B148" s="126" t="s">
        <v>434</v>
      </c>
      <c r="C148" s="127" t="s">
        <v>276</v>
      </c>
      <c r="D148" s="127" t="s">
        <v>55</v>
      </c>
      <c r="E148" s="128"/>
      <c r="F148" s="127"/>
      <c r="G148" s="126"/>
      <c r="H148" s="129"/>
    </row>
    <row r="149" spans="1:8" ht="25.5" x14ac:dyDescent="0.25">
      <c r="A149" s="130">
        <v>2</v>
      </c>
      <c r="B149" s="131" t="s">
        <v>435</v>
      </c>
      <c r="C149" s="132" t="s">
        <v>127</v>
      </c>
      <c r="D149" s="132" t="s">
        <v>436</v>
      </c>
      <c r="E149" s="128"/>
      <c r="F149" s="132"/>
      <c r="G149" s="131"/>
      <c r="H149" s="133"/>
    </row>
    <row r="150" spans="1:8" ht="25.5" x14ac:dyDescent="0.25">
      <c r="A150" s="125">
        <v>3</v>
      </c>
      <c r="B150" s="126" t="s">
        <v>437</v>
      </c>
      <c r="C150" s="127" t="s">
        <v>276</v>
      </c>
      <c r="D150" s="127" t="s">
        <v>277</v>
      </c>
      <c r="E150" s="128"/>
      <c r="F150" s="127"/>
      <c r="G150" s="126"/>
      <c r="H150" s="129"/>
    </row>
    <row r="151" spans="1:8" ht="25.5" x14ac:dyDescent="0.25">
      <c r="A151" s="130">
        <v>4</v>
      </c>
      <c r="B151" s="131" t="s">
        <v>438</v>
      </c>
      <c r="C151" s="132" t="s">
        <v>276</v>
      </c>
      <c r="D151" s="132" t="s">
        <v>277</v>
      </c>
      <c r="E151" s="128"/>
      <c r="F151" s="132"/>
      <c r="G151" s="131"/>
      <c r="H151" s="133"/>
    </row>
    <row r="152" spans="1:8" ht="25.5" x14ac:dyDescent="0.25">
      <c r="A152" s="125">
        <v>5</v>
      </c>
      <c r="B152" s="126" t="s">
        <v>439</v>
      </c>
      <c r="C152" s="127" t="s">
        <v>127</v>
      </c>
      <c r="D152" s="127" t="s">
        <v>440</v>
      </c>
      <c r="E152" s="128"/>
      <c r="F152" s="127"/>
      <c r="G152" s="126"/>
      <c r="H152" s="129"/>
    </row>
    <row r="153" spans="1:8" x14ac:dyDescent="0.25">
      <c r="A153" s="130">
        <v>6</v>
      </c>
      <c r="B153" s="131" t="s">
        <v>441</v>
      </c>
      <c r="C153" s="132" t="s">
        <v>276</v>
      </c>
      <c r="D153" s="132" t="s">
        <v>293</v>
      </c>
      <c r="E153" s="128"/>
      <c r="F153" s="132"/>
      <c r="G153" s="131"/>
      <c r="H153" s="133"/>
    </row>
    <row r="154" spans="1:8" x14ac:dyDescent="0.25">
      <c r="A154" s="125">
        <v>7</v>
      </c>
      <c r="B154" s="126" t="s">
        <v>442</v>
      </c>
      <c r="C154" s="127" t="s">
        <v>276</v>
      </c>
      <c r="D154" s="127" t="s">
        <v>293</v>
      </c>
      <c r="E154" s="128"/>
      <c r="F154" s="127"/>
      <c r="G154" s="126"/>
      <c r="H154" s="129"/>
    </row>
    <row r="155" spans="1:8" x14ac:dyDescent="0.25">
      <c r="A155" s="157" t="s">
        <v>443</v>
      </c>
      <c r="B155" s="158"/>
      <c r="C155" s="158"/>
      <c r="D155" s="158"/>
      <c r="E155" s="158"/>
      <c r="F155" s="158"/>
      <c r="G155" s="158"/>
      <c r="H155" s="159"/>
    </row>
    <row r="156" spans="1:8" x14ac:dyDescent="0.25">
      <c r="A156" s="125">
        <v>1</v>
      </c>
      <c r="B156" s="126" t="s">
        <v>444</v>
      </c>
      <c r="C156" s="127" t="s">
        <v>276</v>
      </c>
      <c r="D156" s="127" t="s">
        <v>277</v>
      </c>
      <c r="E156" s="128"/>
      <c r="F156" s="127"/>
      <c r="G156" s="126"/>
      <c r="H156" s="129"/>
    </row>
    <row r="157" spans="1:8" x14ac:dyDescent="0.25">
      <c r="A157" s="130">
        <v>2</v>
      </c>
      <c r="B157" s="131" t="s">
        <v>445</v>
      </c>
      <c r="C157" s="132" t="s">
        <v>446</v>
      </c>
      <c r="D157" s="132" t="s">
        <v>401</v>
      </c>
      <c r="E157" s="128"/>
      <c r="F157" s="132"/>
      <c r="G157" s="131"/>
      <c r="H157" s="133"/>
    </row>
    <row r="158" spans="1:8" x14ac:dyDescent="0.25">
      <c r="A158" s="125">
        <v>3</v>
      </c>
      <c r="B158" s="126" t="s">
        <v>447</v>
      </c>
      <c r="C158" s="127" t="s">
        <v>276</v>
      </c>
      <c r="D158" s="127" t="s">
        <v>277</v>
      </c>
      <c r="E158" s="128"/>
      <c r="F158" s="127"/>
      <c r="G158" s="126"/>
      <c r="H158" s="129"/>
    </row>
    <row r="159" spans="1:8" x14ac:dyDescent="0.25">
      <c r="A159" s="130">
        <v>4</v>
      </c>
      <c r="B159" s="131" t="s">
        <v>448</v>
      </c>
      <c r="C159" s="132" t="s">
        <v>127</v>
      </c>
      <c r="D159" s="132" t="s">
        <v>449</v>
      </c>
      <c r="E159" s="128"/>
      <c r="F159" s="132"/>
      <c r="G159" s="131"/>
      <c r="H159" s="133"/>
    </row>
    <row r="160" spans="1:8" x14ac:dyDescent="0.25">
      <c r="A160" s="125">
        <v>5</v>
      </c>
      <c r="B160" s="126" t="s">
        <v>450</v>
      </c>
      <c r="C160" s="127" t="s">
        <v>127</v>
      </c>
      <c r="D160" s="127" t="s">
        <v>451</v>
      </c>
      <c r="E160" s="128"/>
      <c r="F160" s="127"/>
      <c r="G160" s="126"/>
      <c r="H160" s="129"/>
    </row>
    <row r="161" spans="1:8" x14ac:dyDescent="0.25">
      <c r="A161" s="130">
        <v>6</v>
      </c>
      <c r="B161" s="131" t="s">
        <v>452</v>
      </c>
      <c r="C161" s="132" t="s">
        <v>276</v>
      </c>
      <c r="D161" s="132" t="s">
        <v>277</v>
      </c>
      <c r="E161" s="128"/>
      <c r="F161" s="132"/>
      <c r="G161" s="131"/>
      <c r="H161" s="133"/>
    </row>
    <row r="162" spans="1:8" x14ac:dyDescent="0.25">
      <c r="A162" s="125">
        <v>7</v>
      </c>
      <c r="B162" s="126" t="s">
        <v>453</v>
      </c>
      <c r="C162" s="127" t="s">
        <v>230</v>
      </c>
      <c r="D162" s="127" t="s">
        <v>454</v>
      </c>
      <c r="E162" s="128"/>
      <c r="F162" s="127"/>
      <c r="G162" s="126"/>
      <c r="H162" s="129"/>
    </row>
    <row r="163" spans="1:8" x14ac:dyDescent="0.25">
      <c r="A163" s="130">
        <v>8</v>
      </c>
      <c r="B163" s="131" t="s">
        <v>455</v>
      </c>
      <c r="C163" s="132" t="s">
        <v>230</v>
      </c>
      <c r="D163" s="132" t="s">
        <v>456</v>
      </c>
      <c r="E163" s="128"/>
      <c r="F163" s="132"/>
      <c r="G163" s="131"/>
      <c r="H163" s="133"/>
    </row>
    <row r="164" spans="1:8" ht="25.5" x14ac:dyDescent="0.25">
      <c r="A164" s="125">
        <v>9</v>
      </c>
      <c r="B164" s="126" t="s">
        <v>457</v>
      </c>
      <c r="C164" s="127" t="s">
        <v>276</v>
      </c>
      <c r="D164" s="127" t="s">
        <v>277</v>
      </c>
      <c r="E164" s="128"/>
      <c r="F164" s="127"/>
      <c r="G164" s="126"/>
      <c r="H164" s="129"/>
    </row>
    <row r="165" spans="1:8" x14ac:dyDescent="0.25">
      <c r="A165" s="130">
        <v>10</v>
      </c>
      <c r="B165" s="131" t="s">
        <v>458</v>
      </c>
      <c r="C165" s="132" t="s">
        <v>230</v>
      </c>
      <c r="D165" s="132" t="s">
        <v>401</v>
      </c>
      <c r="E165" s="128"/>
      <c r="F165" s="132"/>
      <c r="G165" s="131"/>
      <c r="H165" s="133"/>
    </row>
    <row r="166" spans="1:8" x14ac:dyDescent="0.25">
      <c r="A166" s="125">
        <v>11</v>
      </c>
      <c r="B166" s="126" t="s">
        <v>459</v>
      </c>
      <c r="C166" s="127" t="s">
        <v>127</v>
      </c>
      <c r="D166" s="127" t="s">
        <v>460</v>
      </c>
      <c r="E166" s="128"/>
      <c r="F166" s="127"/>
      <c r="G166" s="126"/>
      <c r="H166" s="129"/>
    </row>
    <row r="167" spans="1:8" x14ac:dyDescent="0.25">
      <c r="A167" s="130">
        <v>12</v>
      </c>
      <c r="B167" s="131" t="s">
        <v>461</v>
      </c>
      <c r="C167" s="132" t="s">
        <v>462</v>
      </c>
      <c r="D167" s="132" t="s">
        <v>463</v>
      </c>
      <c r="E167" s="128"/>
      <c r="F167" s="132"/>
      <c r="G167" s="131"/>
      <c r="H167" s="133"/>
    </row>
    <row r="168" spans="1:8" ht="25.5" x14ac:dyDescent="0.25">
      <c r="A168" s="125">
        <v>13</v>
      </c>
      <c r="B168" s="126" t="s">
        <v>464</v>
      </c>
      <c r="C168" s="127" t="s">
        <v>276</v>
      </c>
      <c r="D168" s="127" t="s">
        <v>55</v>
      </c>
      <c r="E168" s="128"/>
      <c r="F168" s="127"/>
      <c r="G168" s="126"/>
      <c r="H168" s="129"/>
    </row>
    <row r="169" spans="1:8" x14ac:dyDescent="0.25">
      <c r="A169" s="130">
        <v>14</v>
      </c>
      <c r="B169" s="131" t="s">
        <v>465</v>
      </c>
      <c r="C169" s="132" t="s">
        <v>276</v>
      </c>
      <c r="D169" s="132" t="s">
        <v>277</v>
      </c>
      <c r="E169" s="128"/>
      <c r="F169" s="132"/>
      <c r="G169" s="131"/>
      <c r="H169" s="133"/>
    </row>
    <row r="170" spans="1:8" ht="25.5" x14ac:dyDescent="0.25">
      <c r="A170" s="125">
        <v>15</v>
      </c>
      <c r="B170" s="126" t="s">
        <v>466</v>
      </c>
      <c r="C170" s="127" t="s">
        <v>276</v>
      </c>
      <c r="D170" s="127" t="s">
        <v>277</v>
      </c>
      <c r="E170" s="128"/>
      <c r="F170" s="127"/>
      <c r="G170" s="126"/>
      <c r="H170" s="129"/>
    </row>
    <row r="171" spans="1:8" ht="25.5" x14ac:dyDescent="0.25">
      <c r="A171" s="130">
        <v>16</v>
      </c>
      <c r="B171" s="131" t="s">
        <v>467</v>
      </c>
      <c r="C171" s="132" t="s">
        <v>276</v>
      </c>
      <c r="D171" s="132" t="s">
        <v>277</v>
      </c>
      <c r="E171" s="128"/>
      <c r="F171" s="132"/>
      <c r="G171" s="131"/>
      <c r="H171" s="133"/>
    </row>
    <row r="172" spans="1:8" x14ac:dyDescent="0.25">
      <c r="A172" s="125">
        <v>17</v>
      </c>
      <c r="B172" s="126" t="s">
        <v>468</v>
      </c>
      <c r="C172" s="127" t="s">
        <v>276</v>
      </c>
      <c r="D172" s="127" t="s">
        <v>293</v>
      </c>
      <c r="E172" s="128"/>
      <c r="F172" s="127"/>
      <c r="G172" s="126"/>
      <c r="H172" s="129"/>
    </row>
    <row r="173" spans="1:8" x14ac:dyDescent="0.25">
      <c r="A173" s="130">
        <v>18</v>
      </c>
      <c r="B173" s="131" t="s">
        <v>469</v>
      </c>
      <c r="C173" s="132" t="s">
        <v>230</v>
      </c>
      <c r="D173" s="132" t="s">
        <v>470</v>
      </c>
      <c r="E173" s="128"/>
      <c r="F173" s="132"/>
      <c r="G173" s="131"/>
      <c r="H173" s="133"/>
    </row>
    <row r="174" spans="1:8" x14ac:dyDescent="0.25">
      <c r="A174" s="157" t="s">
        <v>471</v>
      </c>
      <c r="B174" s="158"/>
      <c r="C174" s="158"/>
      <c r="D174" s="158"/>
      <c r="E174" s="158"/>
      <c r="F174" s="158"/>
      <c r="G174" s="158"/>
      <c r="H174" s="159"/>
    </row>
    <row r="175" spans="1:8" x14ac:dyDescent="0.25">
      <c r="A175" s="125">
        <v>1</v>
      </c>
      <c r="B175" s="126" t="s">
        <v>472</v>
      </c>
      <c r="C175" s="127" t="s">
        <v>276</v>
      </c>
      <c r="D175" s="127" t="s">
        <v>277</v>
      </c>
      <c r="E175" s="128"/>
      <c r="F175" s="127"/>
      <c r="G175" s="126"/>
      <c r="H175" s="129"/>
    </row>
    <row r="176" spans="1:8" x14ac:dyDescent="0.25">
      <c r="A176" s="130">
        <v>2</v>
      </c>
      <c r="B176" s="131" t="s">
        <v>473</v>
      </c>
      <c r="C176" s="132" t="s">
        <v>276</v>
      </c>
      <c r="D176" s="132" t="s">
        <v>293</v>
      </c>
      <c r="E176" s="128"/>
      <c r="F176" s="132"/>
      <c r="G176" s="131"/>
      <c r="H176" s="133"/>
    </row>
    <row r="177" spans="1:8" ht="25.5" x14ac:dyDescent="0.25">
      <c r="A177" s="125">
        <v>3</v>
      </c>
      <c r="B177" s="126" t="s">
        <v>474</v>
      </c>
      <c r="C177" s="127" t="s">
        <v>276</v>
      </c>
      <c r="D177" s="127" t="s">
        <v>277</v>
      </c>
      <c r="E177" s="128"/>
      <c r="F177" s="127"/>
      <c r="G177" s="126"/>
      <c r="H177" s="129"/>
    </row>
    <row r="178" spans="1:8" x14ac:dyDescent="0.25">
      <c r="A178" s="130">
        <v>4</v>
      </c>
      <c r="B178" s="131" t="s">
        <v>475</v>
      </c>
      <c r="C178" s="132" t="s">
        <v>276</v>
      </c>
      <c r="D178" s="132" t="s">
        <v>293</v>
      </c>
      <c r="E178" s="128"/>
      <c r="F178" s="132"/>
      <c r="G178" s="131"/>
      <c r="H178" s="133"/>
    </row>
    <row r="179" spans="1:8" ht="25.5" x14ac:dyDescent="0.25">
      <c r="A179" s="125">
        <v>5</v>
      </c>
      <c r="B179" s="126" t="s">
        <v>476</v>
      </c>
      <c r="C179" s="127" t="s">
        <v>127</v>
      </c>
      <c r="D179" s="127" t="s">
        <v>293</v>
      </c>
      <c r="E179" s="128"/>
      <c r="F179" s="127"/>
      <c r="G179" s="126"/>
      <c r="H179" s="129"/>
    </row>
    <row r="180" spans="1:8" x14ac:dyDescent="0.25">
      <c r="A180" s="130">
        <v>6</v>
      </c>
      <c r="B180" s="131" t="s">
        <v>477</v>
      </c>
      <c r="C180" s="132" t="s">
        <v>276</v>
      </c>
      <c r="D180" s="132" t="s">
        <v>277</v>
      </c>
      <c r="E180" s="128"/>
      <c r="F180" s="132"/>
      <c r="G180" s="131"/>
      <c r="H180" s="133"/>
    </row>
    <row r="181" spans="1:8" x14ac:dyDescent="0.25">
      <c r="A181" s="125">
        <v>7</v>
      </c>
      <c r="B181" s="126" t="s">
        <v>478</v>
      </c>
      <c r="C181" s="127" t="s">
        <v>276</v>
      </c>
      <c r="D181" s="127" t="s">
        <v>293</v>
      </c>
      <c r="E181" s="128"/>
      <c r="F181" s="127"/>
      <c r="G181" s="126"/>
      <c r="H181" s="129"/>
    </row>
    <row r="182" spans="1:8" ht="25.5" x14ac:dyDescent="0.25">
      <c r="A182" s="130">
        <v>8</v>
      </c>
      <c r="B182" s="131" t="s">
        <v>479</v>
      </c>
      <c r="C182" s="132" t="s">
        <v>276</v>
      </c>
      <c r="D182" s="132" t="s">
        <v>277</v>
      </c>
      <c r="E182" s="128"/>
      <c r="F182" s="132"/>
      <c r="G182" s="131"/>
      <c r="H182" s="133"/>
    </row>
    <row r="183" spans="1:8" x14ac:dyDescent="0.25">
      <c r="A183" s="125">
        <v>9</v>
      </c>
      <c r="B183" s="126" t="s">
        <v>480</v>
      </c>
      <c r="C183" s="127" t="s">
        <v>276</v>
      </c>
      <c r="D183" s="127" t="s">
        <v>293</v>
      </c>
      <c r="E183" s="128"/>
      <c r="F183" s="127"/>
      <c r="G183" s="126"/>
      <c r="H183" s="129"/>
    </row>
    <row r="184" spans="1:8" x14ac:dyDescent="0.25">
      <c r="A184" s="130">
        <v>10</v>
      </c>
      <c r="B184" s="131" t="s">
        <v>481</v>
      </c>
      <c r="C184" s="132" t="s">
        <v>276</v>
      </c>
      <c r="D184" s="132" t="s">
        <v>293</v>
      </c>
      <c r="E184" s="128"/>
      <c r="F184" s="132"/>
      <c r="G184" s="131"/>
      <c r="H184" s="133"/>
    </row>
    <row r="185" spans="1:8" ht="25.5" x14ac:dyDescent="0.25">
      <c r="A185" s="125">
        <v>11</v>
      </c>
      <c r="B185" s="126" t="s">
        <v>482</v>
      </c>
      <c r="C185" s="127" t="s">
        <v>276</v>
      </c>
      <c r="D185" s="127" t="s">
        <v>277</v>
      </c>
      <c r="E185" s="128"/>
      <c r="F185" s="127"/>
      <c r="G185" s="126"/>
      <c r="H185" s="129"/>
    </row>
    <row r="186" spans="1:8" x14ac:dyDescent="0.25">
      <c r="A186" s="130">
        <v>12</v>
      </c>
      <c r="B186" s="131" t="s">
        <v>483</v>
      </c>
      <c r="C186" s="132" t="s">
        <v>276</v>
      </c>
      <c r="D186" s="132" t="s">
        <v>277</v>
      </c>
      <c r="E186" s="128"/>
      <c r="F186" s="132"/>
      <c r="G186" s="131"/>
      <c r="H186" s="133"/>
    </row>
    <row r="187" spans="1:8" x14ac:dyDescent="0.25">
      <c r="A187" s="157" t="s">
        <v>484</v>
      </c>
      <c r="B187" s="158"/>
      <c r="C187" s="158"/>
      <c r="D187" s="158"/>
      <c r="E187" s="158"/>
      <c r="F187" s="158"/>
      <c r="G187" s="158"/>
      <c r="H187" s="159"/>
    </row>
    <row r="188" spans="1:8" ht="21.75" customHeight="1" x14ac:dyDescent="0.25">
      <c r="A188" s="141"/>
      <c r="B188" s="173" t="s">
        <v>485</v>
      </c>
      <c r="C188" s="173"/>
      <c r="D188" s="173"/>
      <c r="E188" s="173"/>
      <c r="F188" s="173"/>
      <c r="G188" s="173"/>
      <c r="H188" s="174"/>
    </row>
    <row r="189" spans="1:8" x14ac:dyDescent="0.25">
      <c r="A189" s="125">
        <v>1</v>
      </c>
      <c r="B189" s="126" t="s">
        <v>486</v>
      </c>
      <c r="C189" s="127" t="s">
        <v>262</v>
      </c>
      <c r="D189" s="134">
        <v>20</v>
      </c>
      <c r="E189" s="128"/>
      <c r="F189" s="127"/>
      <c r="G189" s="126"/>
      <c r="H189" s="129"/>
    </row>
    <row r="190" spans="1:8" ht="25.5" x14ac:dyDescent="0.25">
      <c r="A190" s="130">
        <v>2</v>
      </c>
      <c r="B190" s="131" t="s">
        <v>487</v>
      </c>
      <c r="C190" s="132" t="s">
        <v>262</v>
      </c>
      <c r="D190" s="134">
        <v>15</v>
      </c>
      <c r="E190" s="128"/>
      <c r="F190" s="132"/>
      <c r="G190" s="131"/>
      <c r="H190" s="133"/>
    </row>
    <row r="191" spans="1:8" x14ac:dyDescent="0.25">
      <c r="A191" s="125">
        <v>3</v>
      </c>
      <c r="B191" s="126" t="s">
        <v>488</v>
      </c>
      <c r="C191" s="127" t="s">
        <v>327</v>
      </c>
      <c r="D191" s="140">
        <f>D69</f>
        <v>4.3473640303564549</v>
      </c>
      <c r="E191" s="128"/>
      <c r="F191" s="127"/>
      <c r="G191" s="126"/>
      <c r="H191" s="129"/>
    </row>
    <row r="192" spans="1:8" x14ac:dyDescent="0.25">
      <c r="A192" s="130">
        <v>4</v>
      </c>
      <c r="B192" s="131" t="s">
        <v>489</v>
      </c>
      <c r="C192" s="132" t="s">
        <v>260</v>
      </c>
      <c r="D192" s="138">
        <f>D29</f>
        <v>0.95802647476708658</v>
      </c>
      <c r="E192" s="128"/>
      <c r="F192" s="132"/>
      <c r="G192" s="131"/>
      <c r="H192" s="133"/>
    </row>
    <row r="193" spans="1:8" ht="25.5" x14ac:dyDescent="0.25">
      <c r="A193" s="135">
        <v>5</v>
      </c>
      <c r="B193" s="136" t="s">
        <v>490</v>
      </c>
      <c r="C193" s="137" t="s">
        <v>491</v>
      </c>
      <c r="D193" s="140">
        <f>D192*D191*1.005*(D189-D190)</f>
        <v>20.928571428571431</v>
      </c>
      <c r="E193" s="128"/>
      <c r="F193" s="137"/>
      <c r="G193" s="136"/>
      <c r="H193" s="139"/>
    </row>
    <row r="194" spans="1:8" x14ac:dyDescent="0.25">
      <c r="A194" s="130">
        <v>6</v>
      </c>
      <c r="B194" s="131" t="s">
        <v>492</v>
      </c>
      <c r="C194" s="132" t="s">
        <v>127</v>
      </c>
      <c r="D194" s="132" t="s">
        <v>493</v>
      </c>
      <c r="E194" s="128"/>
      <c r="F194" s="132"/>
      <c r="G194" s="131"/>
      <c r="H194" s="133"/>
    </row>
    <row r="195" spans="1:8" ht="25.5" x14ac:dyDescent="0.25">
      <c r="A195" s="125">
        <v>7</v>
      </c>
      <c r="B195" s="126" t="s">
        <v>494</v>
      </c>
      <c r="C195" s="127" t="s">
        <v>491</v>
      </c>
      <c r="D195" s="127" t="s">
        <v>293</v>
      </c>
      <c r="E195" s="128"/>
      <c r="F195" s="127"/>
      <c r="G195" s="126"/>
      <c r="H195" s="129"/>
    </row>
    <row r="196" spans="1:8" x14ac:dyDescent="0.25">
      <c r="A196" s="130">
        <v>8</v>
      </c>
      <c r="B196" s="131" t="s">
        <v>495</v>
      </c>
      <c r="C196" s="132" t="s">
        <v>230</v>
      </c>
      <c r="D196" s="132" t="s">
        <v>293</v>
      </c>
      <c r="E196" s="128"/>
      <c r="F196" s="132"/>
      <c r="G196" s="131"/>
      <c r="H196" s="133"/>
    </row>
    <row r="197" spans="1:8" x14ac:dyDescent="0.25">
      <c r="A197" s="125">
        <v>9</v>
      </c>
      <c r="B197" s="126" t="s">
        <v>496</v>
      </c>
      <c r="C197" s="127" t="s">
        <v>262</v>
      </c>
      <c r="D197" s="127" t="s">
        <v>293</v>
      </c>
      <c r="E197" s="128"/>
      <c r="F197" s="127"/>
      <c r="G197" s="126"/>
      <c r="H197" s="129"/>
    </row>
    <row r="198" spans="1:8" x14ac:dyDescent="0.25">
      <c r="A198" s="130">
        <v>10</v>
      </c>
      <c r="B198" s="131" t="s">
        <v>497</v>
      </c>
      <c r="C198" s="132" t="s">
        <v>276</v>
      </c>
      <c r="D198" s="138" t="str">
        <f>IF(D193&gt;0.5,"Yes","No — duty &lt;0.5 kW")</f>
        <v>Yes</v>
      </c>
      <c r="E198" s="128"/>
      <c r="F198" s="132"/>
      <c r="G198" s="131"/>
      <c r="H198" s="133"/>
    </row>
    <row r="199" spans="1:8" x14ac:dyDescent="0.25">
      <c r="A199" s="157" t="s">
        <v>498</v>
      </c>
      <c r="B199" s="158"/>
      <c r="C199" s="158"/>
      <c r="D199" s="158"/>
      <c r="E199" s="158"/>
      <c r="F199" s="158"/>
      <c r="G199" s="158"/>
      <c r="H199" s="159"/>
    </row>
    <row r="200" spans="1:8" x14ac:dyDescent="0.25">
      <c r="A200" s="141"/>
      <c r="B200" s="173" t="s">
        <v>499</v>
      </c>
      <c r="C200" s="173"/>
      <c r="D200" s="173"/>
      <c r="E200" s="173"/>
      <c r="F200" s="173"/>
      <c r="G200" s="173"/>
      <c r="H200" s="174"/>
    </row>
    <row r="201" spans="1:8" x14ac:dyDescent="0.25">
      <c r="A201" s="125">
        <v>1</v>
      </c>
      <c r="B201" s="126" t="s">
        <v>500</v>
      </c>
      <c r="C201" s="127" t="s">
        <v>308</v>
      </c>
      <c r="D201" s="134">
        <v>12.1</v>
      </c>
      <c r="E201" s="128"/>
      <c r="F201" s="127"/>
      <c r="G201" s="126"/>
      <c r="H201" s="129"/>
    </row>
    <row r="202" spans="1:8" ht="25.5" x14ac:dyDescent="0.25">
      <c r="A202" s="130">
        <v>2</v>
      </c>
      <c r="B202" s="131" t="s">
        <v>501</v>
      </c>
      <c r="C202" s="132" t="s">
        <v>502</v>
      </c>
      <c r="D202" s="134">
        <v>1.31</v>
      </c>
      <c r="E202" s="128"/>
      <c r="F202" s="132"/>
      <c r="G202" s="131"/>
      <c r="H202" s="133"/>
    </row>
    <row r="203" spans="1:8" x14ac:dyDescent="0.25">
      <c r="A203" s="125">
        <v>3</v>
      </c>
      <c r="B203" s="126" t="s">
        <v>503</v>
      </c>
      <c r="C203" s="127" t="s">
        <v>502</v>
      </c>
      <c r="D203" s="134">
        <v>2.4</v>
      </c>
      <c r="E203" s="128"/>
      <c r="F203" s="127"/>
      <c r="G203" s="126"/>
      <c r="H203" s="129"/>
    </row>
    <row r="204" spans="1:8" x14ac:dyDescent="0.25">
      <c r="A204" s="130">
        <v>4</v>
      </c>
      <c r="B204" s="131" t="s">
        <v>504</v>
      </c>
      <c r="C204" s="132" t="s">
        <v>327</v>
      </c>
      <c r="D204" s="134">
        <v>0.15</v>
      </c>
      <c r="E204" s="128"/>
      <c r="F204" s="132"/>
      <c r="G204" s="131"/>
      <c r="H204" s="133"/>
    </row>
    <row r="205" spans="1:8" x14ac:dyDescent="0.25">
      <c r="A205" s="125">
        <v>5</v>
      </c>
      <c r="B205" s="126" t="s">
        <v>505</v>
      </c>
      <c r="C205" s="127" t="s">
        <v>260</v>
      </c>
      <c r="D205" s="138">
        <f>D29</f>
        <v>0.95802647476708658</v>
      </c>
      <c r="E205" s="128"/>
      <c r="F205" s="127"/>
      <c r="G205" s="126"/>
      <c r="H205" s="129"/>
    </row>
    <row r="206" spans="1:8" x14ac:dyDescent="0.25">
      <c r="A206" s="135">
        <v>6</v>
      </c>
      <c r="B206" s="136" t="s">
        <v>506</v>
      </c>
      <c r="C206" s="137" t="s">
        <v>502</v>
      </c>
      <c r="D206" s="140">
        <f>D203-D202</f>
        <v>1.0899999999999999</v>
      </c>
      <c r="E206" s="128"/>
      <c r="F206" s="137"/>
      <c r="G206" s="136"/>
      <c r="H206" s="139"/>
    </row>
    <row r="207" spans="1:8" ht="25.5" x14ac:dyDescent="0.25">
      <c r="A207" s="135">
        <v>7</v>
      </c>
      <c r="B207" s="136" t="s">
        <v>507</v>
      </c>
      <c r="C207" s="137" t="s">
        <v>508</v>
      </c>
      <c r="D207" s="140">
        <f>D205*D204*(D206/1000)*3600</f>
        <v>0.56389438304790707</v>
      </c>
      <c r="E207" s="128"/>
      <c r="F207" s="137"/>
      <c r="G207" s="136"/>
      <c r="H207" s="139"/>
    </row>
    <row r="208" spans="1:8" ht="25.5" x14ac:dyDescent="0.25">
      <c r="A208" s="135">
        <v>8</v>
      </c>
      <c r="B208" s="136" t="s">
        <v>509</v>
      </c>
      <c r="C208" s="137" t="s">
        <v>491</v>
      </c>
      <c r="D208" s="140">
        <f>D207*0.75</f>
        <v>0.4229207872859303</v>
      </c>
      <c r="E208" s="128"/>
      <c r="F208" s="137"/>
      <c r="G208" s="136"/>
      <c r="H208" s="139"/>
    </row>
    <row r="209" spans="1:8" ht="25.5" x14ac:dyDescent="0.25">
      <c r="A209" s="125">
        <v>9</v>
      </c>
      <c r="B209" s="126" t="s">
        <v>510</v>
      </c>
      <c r="C209" s="127" t="s">
        <v>127</v>
      </c>
      <c r="D209" s="127" t="s">
        <v>511</v>
      </c>
      <c r="E209" s="128"/>
      <c r="F209" s="127"/>
      <c r="G209" s="126"/>
      <c r="H209" s="129"/>
    </row>
    <row r="210" spans="1:8" ht="25.5" x14ac:dyDescent="0.25">
      <c r="A210" s="130">
        <v>10</v>
      </c>
      <c r="B210" s="131" t="s">
        <v>512</v>
      </c>
      <c r="C210" s="132" t="s">
        <v>508</v>
      </c>
      <c r="D210" s="132" t="s">
        <v>293</v>
      </c>
      <c r="E210" s="128"/>
      <c r="F210" s="132"/>
      <c r="G210" s="131"/>
      <c r="H210" s="133"/>
    </row>
    <row r="211" spans="1:8" ht="51" x14ac:dyDescent="0.25">
      <c r="A211" s="125">
        <v>11</v>
      </c>
      <c r="B211" s="126" t="s">
        <v>513</v>
      </c>
      <c r="C211" s="127" t="s">
        <v>127</v>
      </c>
      <c r="D211" s="127" t="s">
        <v>514</v>
      </c>
      <c r="E211" s="128"/>
      <c r="F211" s="127"/>
      <c r="G211" s="126"/>
      <c r="H211" s="129"/>
    </row>
    <row r="212" spans="1:8" x14ac:dyDescent="0.25">
      <c r="A212" s="130">
        <v>12</v>
      </c>
      <c r="B212" s="131" t="s">
        <v>515</v>
      </c>
      <c r="C212" s="132" t="s">
        <v>361</v>
      </c>
      <c r="D212" s="132" t="s">
        <v>293</v>
      </c>
      <c r="E212" s="128"/>
      <c r="F212" s="132"/>
      <c r="G212" s="131"/>
      <c r="H212" s="133"/>
    </row>
    <row r="213" spans="1:8" x14ac:dyDescent="0.25">
      <c r="A213" s="125">
        <v>13</v>
      </c>
      <c r="B213" s="126" t="s">
        <v>516</v>
      </c>
      <c r="C213" s="127" t="s">
        <v>361</v>
      </c>
      <c r="D213" s="127" t="s">
        <v>293</v>
      </c>
      <c r="E213" s="128"/>
      <c r="F213" s="127"/>
      <c r="G213" s="126"/>
      <c r="H213" s="129"/>
    </row>
    <row r="214" spans="1:8" ht="25.5" x14ac:dyDescent="0.25">
      <c r="A214" s="130">
        <v>14</v>
      </c>
      <c r="B214" s="131" t="s">
        <v>517</v>
      </c>
      <c r="C214" s="132" t="s">
        <v>276</v>
      </c>
      <c r="D214" s="132" t="s">
        <v>293</v>
      </c>
      <c r="E214" s="128"/>
      <c r="F214" s="132"/>
      <c r="G214" s="131"/>
      <c r="H214" s="133"/>
    </row>
    <row r="215" spans="1:8" x14ac:dyDescent="0.25">
      <c r="A215" s="125">
        <v>15</v>
      </c>
      <c r="B215" s="126" t="s">
        <v>518</v>
      </c>
      <c r="C215" s="127" t="s">
        <v>276</v>
      </c>
      <c r="D215" s="138" t="str">
        <f>IF(D207&gt;0.2,"Yes","No — load &lt;0.2 kg/hr")</f>
        <v>Yes</v>
      </c>
      <c r="E215" s="128"/>
      <c r="F215" s="127"/>
      <c r="G215" s="126"/>
      <c r="H215" s="129"/>
    </row>
    <row r="216" spans="1:8" x14ac:dyDescent="0.25">
      <c r="A216" s="157" t="s">
        <v>519</v>
      </c>
      <c r="B216" s="158"/>
      <c r="C216" s="158"/>
      <c r="D216" s="158"/>
      <c r="E216" s="158"/>
      <c r="F216" s="158"/>
      <c r="G216" s="158"/>
      <c r="H216" s="159"/>
    </row>
    <row r="217" spans="1:8" x14ac:dyDescent="0.25">
      <c r="A217" s="125">
        <v>1</v>
      </c>
      <c r="B217" s="126" t="s">
        <v>520</v>
      </c>
      <c r="C217" s="127" t="s">
        <v>361</v>
      </c>
      <c r="D217" s="127">
        <v>986</v>
      </c>
      <c r="E217" s="128"/>
      <c r="F217" s="127"/>
      <c r="G217" s="126"/>
      <c r="H217" s="129"/>
    </row>
    <row r="218" spans="1:8" x14ac:dyDescent="0.25">
      <c r="A218" s="130">
        <v>2</v>
      </c>
      <c r="B218" s="131" t="s">
        <v>521</v>
      </c>
      <c r="C218" s="132" t="s">
        <v>361</v>
      </c>
      <c r="D218" s="132">
        <v>3660</v>
      </c>
      <c r="E218" s="128"/>
      <c r="F218" s="132"/>
      <c r="G218" s="131"/>
      <c r="H218" s="133"/>
    </row>
    <row r="219" spans="1:8" x14ac:dyDescent="0.25">
      <c r="A219" s="125">
        <v>3</v>
      </c>
      <c r="B219" s="126" t="s">
        <v>522</v>
      </c>
      <c r="C219" s="127" t="s">
        <v>361</v>
      </c>
      <c r="D219" s="127">
        <v>920</v>
      </c>
      <c r="E219" s="128"/>
      <c r="F219" s="127"/>
      <c r="G219" s="126"/>
      <c r="H219" s="129"/>
    </row>
    <row r="220" spans="1:8" x14ac:dyDescent="0.25">
      <c r="A220" s="130">
        <v>4</v>
      </c>
      <c r="B220" s="131" t="s">
        <v>523</v>
      </c>
      <c r="C220" s="132" t="s">
        <v>126</v>
      </c>
      <c r="D220" s="132" t="s">
        <v>293</v>
      </c>
      <c r="E220" s="128"/>
      <c r="F220" s="132"/>
      <c r="G220" s="131"/>
      <c r="H220" s="133"/>
    </row>
    <row r="221" spans="1:8" x14ac:dyDescent="0.25">
      <c r="A221" s="125">
        <v>5</v>
      </c>
      <c r="B221" s="126" t="s">
        <v>524</v>
      </c>
      <c r="C221" s="127" t="s">
        <v>127</v>
      </c>
      <c r="D221" s="127" t="s">
        <v>293</v>
      </c>
      <c r="E221" s="128"/>
      <c r="F221" s="127"/>
      <c r="G221" s="126"/>
      <c r="H221" s="129"/>
    </row>
    <row r="222" spans="1:8" x14ac:dyDescent="0.25">
      <c r="A222" s="130">
        <v>6</v>
      </c>
      <c r="B222" s="131" t="s">
        <v>525</v>
      </c>
      <c r="C222" s="132" t="s">
        <v>361</v>
      </c>
      <c r="D222" s="132" t="s">
        <v>293</v>
      </c>
      <c r="E222" s="128"/>
      <c r="F222" s="132"/>
      <c r="G222" s="131"/>
      <c r="H222" s="133"/>
    </row>
    <row r="223" spans="1:8" x14ac:dyDescent="0.25">
      <c r="A223" s="125">
        <v>7</v>
      </c>
      <c r="B223" s="126" t="s">
        <v>526</v>
      </c>
      <c r="C223" s="127" t="s">
        <v>361</v>
      </c>
      <c r="D223" s="127" t="s">
        <v>293</v>
      </c>
      <c r="E223" s="128"/>
      <c r="F223" s="127"/>
      <c r="G223" s="126"/>
      <c r="H223" s="129"/>
    </row>
    <row r="224" spans="1:8" ht="25.5" x14ac:dyDescent="0.25">
      <c r="A224" s="130">
        <v>8</v>
      </c>
      <c r="B224" s="131" t="s">
        <v>527</v>
      </c>
      <c r="C224" s="132" t="s">
        <v>127</v>
      </c>
      <c r="D224" s="132" t="s">
        <v>528</v>
      </c>
      <c r="E224" s="128"/>
      <c r="F224" s="132"/>
      <c r="G224" s="131"/>
      <c r="H224" s="133"/>
    </row>
    <row r="225" spans="1:8" x14ac:dyDescent="0.25">
      <c r="A225" s="125">
        <v>9</v>
      </c>
      <c r="B225" s="126" t="s">
        <v>529</v>
      </c>
      <c r="C225" s="127" t="s">
        <v>127</v>
      </c>
      <c r="D225" s="127" t="s">
        <v>414</v>
      </c>
      <c r="E225" s="128"/>
      <c r="F225" s="127"/>
      <c r="G225" s="126"/>
      <c r="H225" s="129"/>
    </row>
    <row r="226" spans="1:8" x14ac:dyDescent="0.25">
      <c r="A226" s="130">
        <v>10</v>
      </c>
      <c r="B226" s="131" t="s">
        <v>530</v>
      </c>
      <c r="C226" s="132" t="s">
        <v>276</v>
      </c>
      <c r="D226" s="132" t="s">
        <v>55</v>
      </c>
      <c r="E226" s="128"/>
      <c r="F226" s="132"/>
      <c r="G226" s="131"/>
      <c r="H226" s="133"/>
    </row>
    <row r="227" spans="1:8" x14ac:dyDescent="0.25">
      <c r="A227" s="125">
        <v>11</v>
      </c>
      <c r="B227" s="126" t="s">
        <v>531</v>
      </c>
      <c r="C227" s="127" t="s">
        <v>361</v>
      </c>
      <c r="D227" s="127" t="s">
        <v>293</v>
      </c>
      <c r="E227" s="128"/>
      <c r="F227" s="127"/>
      <c r="G227" s="126"/>
      <c r="H227" s="129"/>
    </row>
    <row r="228" spans="1:8" x14ac:dyDescent="0.25">
      <c r="A228" s="130">
        <v>12</v>
      </c>
      <c r="B228" s="131" t="s">
        <v>532</v>
      </c>
      <c r="C228" s="132" t="s">
        <v>276</v>
      </c>
      <c r="D228" s="132" t="s">
        <v>277</v>
      </c>
      <c r="E228" s="128"/>
      <c r="F228" s="132"/>
      <c r="G228" s="131"/>
      <c r="H228" s="133"/>
    </row>
    <row r="229" spans="1:8" ht="25.5" x14ac:dyDescent="0.25">
      <c r="A229" s="125">
        <v>13</v>
      </c>
      <c r="B229" s="126" t="s">
        <v>533</v>
      </c>
      <c r="C229" s="127" t="s">
        <v>127</v>
      </c>
      <c r="D229" s="127" t="s">
        <v>534</v>
      </c>
      <c r="E229" s="128"/>
      <c r="F229" s="127"/>
      <c r="G229" s="126"/>
      <c r="H229" s="129"/>
    </row>
    <row r="230" spans="1:8" x14ac:dyDescent="0.25">
      <c r="A230" s="130">
        <v>14</v>
      </c>
      <c r="B230" s="131" t="s">
        <v>535</v>
      </c>
      <c r="C230" s="132" t="s">
        <v>276</v>
      </c>
      <c r="D230" s="132" t="s">
        <v>277</v>
      </c>
      <c r="E230" s="128"/>
      <c r="F230" s="132"/>
      <c r="G230" s="131"/>
      <c r="H230" s="133"/>
    </row>
    <row r="231" spans="1:8" x14ac:dyDescent="0.25">
      <c r="A231" s="157" t="s">
        <v>536</v>
      </c>
      <c r="B231" s="158"/>
      <c r="C231" s="158"/>
      <c r="D231" s="158"/>
      <c r="E231" s="158"/>
      <c r="F231" s="158"/>
      <c r="G231" s="158"/>
      <c r="H231" s="159"/>
    </row>
    <row r="232" spans="1:8" x14ac:dyDescent="0.25">
      <c r="A232" s="125">
        <v>1</v>
      </c>
      <c r="B232" s="126" t="s">
        <v>537</v>
      </c>
      <c r="C232" s="127" t="s">
        <v>361</v>
      </c>
      <c r="D232" s="127">
        <v>1980</v>
      </c>
      <c r="E232" s="128"/>
      <c r="F232" s="127"/>
      <c r="G232" s="126"/>
      <c r="H232" s="129"/>
    </row>
    <row r="233" spans="1:8" x14ac:dyDescent="0.25">
      <c r="A233" s="130">
        <v>2</v>
      </c>
      <c r="B233" s="131" t="s">
        <v>521</v>
      </c>
      <c r="C233" s="132" t="s">
        <v>361</v>
      </c>
      <c r="D233" s="132">
        <v>1750</v>
      </c>
      <c r="E233" s="128"/>
      <c r="F233" s="132"/>
      <c r="G233" s="131"/>
      <c r="H233" s="133"/>
    </row>
    <row r="234" spans="1:8" x14ac:dyDescent="0.25">
      <c r="A234" s="125">
        <v>3</v>
      </c>
      <c r="B234" s="126" t="s">
        <v>522</v>
      </c>
      <c r="C234" s="127" t="s">
        <v>361</v>
      </c>
      <c r="D234" s="127">
        <v>890</v>
      </c>
      <c r="E234" s="128"/>
      <c r="F234" s="127"/>
      <c r="G234" s="126"/>
      <c r="H234" s="129"/>
    </row>
    <row r="235" spans="1:8" x14ac:dyDescent="0.25">
      <c r="A235" s="130">
        <v>4</v>
      </c>
      <c r="B235" s="131" t="s">
        <v>523</v>
      </c>
      <c r="C235" s="132" t="s">
        <v>126</v>
      </c>
      <c r="D235" s="132" t="s">
        <v>293</v>
      </c>
      <c r="E235" s="128"/>
      <c r="F235" s="132"/>
      <c r="G235" s="131"/>
      <c r="H235" s="133"/>
    </row>
    <row r="236" spans="1:8" x14ac:dyDescent="0.25">
      <c r="A236" s="125">
        <v>5</v>
      </c>
      <c r="B236" s="126" t="s">
        <v>524</v>
      </c>
      <c r="C236" s="127" t="s">
        <v>127</v>
      </c>
      <c r="D236" s="127" t="s">
        <v>538</v>
      </c>
      <c r="E236" s="128"/>
      <c r="F236" s="127"/>
      <c r="G236" s="126"/>
      <c r="H236" s="129"/>
    </row>
    <row r="237" spans="1:8" x14ac:dyDescent="0.25">
      <c r="A237" s="130">
        <v>6</v>
      </c>
      <c r="B237" s="131" t="s">
        <v>539</v>
      </c>
      <c r="C237" s="132" t="s">
        <v>361</v>
      </c>
      <c r="D237" s="132" t="s">
        <v>293</v>
      </c>
      <c r="E237" s="128"/>
      <c r="F237" s="132"/>
      <c r="G237" s="131"/>
      <c r="H237" s="133"/>
    </row>
    <row r="238" spans="1:8" ht="25.5" x14ac:dyDescent="0.25">
      <c r="A238" s="125">
        <v>7</v>
      </c>
      <c r="B238" s="126" t="s">
        <v>527</v>
      </c>
      <c r="C238" s="127" t="s">
        <v>127</v>
      </c>
      <c r="D238" s="127" t="s">
        <v>528</v>
      </c>
      <c r="E238" s="128"/>
      <c r="F238" s="127"/>
      <c r="G238" s="126"/>
      <c r="H238" s="129"/>
    </row>
    <row r="239" spans="1:8" x14ac:dyDescent="0.25">
      <c r="A239" s="130">
        <v>8</v>
      </c>
      <c r="B239" s="131" t="s">
        <v>529</v>
      </c>
      <c r="C239" s="132" t="s">
        <v>127</v>
      </c>
      <c r="D239" s="132" t="s">
        <v>414</v>
      </c>
      <c r="E239" s="128"/>
      <c r="F239" s="132"/>
      <c r="G239" s="131"/>
      <c r="H239" s="133"/>
    </row>
    <row r="240" spans="1:8" x14ac:dyDescent="0.25">
      <c r="A240" s="125">
        <v>9</v>
      </c>
      <c r="B240" s="126" t="s">
        <v>540</v>
      </c>
      <c r="C240" s="127" t="s">
        <v>276</v>
      </c>
      <c r="D240" s="127" t="s">
        <v>277</v>
      </c>
      <c r="E240" s="128"/>
      <c r="F240" s="127"/>
      <c r="G240" s="126"/>
      <c r="H240" s="129"/>
    </row>
    <row r="241" spans="1:8" ht="25.5" x14ac:dyDescent="0.25">
      <c r="A241" s="130">
        <v>10</v>
      </c>
      <c r="B241" s="131" t="s">
        <v>533</v>
      </c>
      <c r="C241" s="132" t="s">
        <v>127</v>
      </c>
      <c r="D241" s="132" t="s">
        <v>534</v>
      </c>
      <c r="E241" s="128"/>
      <c r="F241" s="132"/>
      <c r="G241" s="131"/>
      <c r="H241" s="133"/>
    </row>
    <row r="242" spans="1:8" x14ac:dyDescent="0.25">
      <c r="A242" s="125">
        <v>11</v>
      </c>
      <c r="B242" s="126" t="s">
        <v>535</v>
      </c>
      <c r="C242" s="127" t="s">
        <v>276</v>
      </c>
      <c r="D242" s="127" t="s">
        <v>277</v>
      </c>
      <c r="E242" s="128"/>
      <c r="F242" s="127"/>
      <c r="G242" s="126"/>
      <c r="H242" s="129"/>
    </row>
    <row r="243" spans="1:8" x14ac:dyDescent="0.25">
      <c r="A243" s="130">
        <v>12</v>
      </c>
      <c r="B243" s="131" t="s">
        <v>541</v>
      </c>
      <c r="C243" s="132" t="s">
        <v>276</v>
      </c>
      <c r="D243" s="132" t="s">
        <v>277</v>
      </c>
      <c r="E243" s="128"/>
      <c r="F243" s="132"/>
      <c r="G243" s="131"/>
      <c r="H243" s="133"/>
    </row>
    <row r="244" spans="1:8" x14ac:dyDescent="0.25">
      <c r="A244" s="125">
        <v>13</v>
      </c>
      <c r="B244" s="126" t="s">
        <v>542</v>
      </c>
      <c r="C244" s="127" t="s">
        <v>50</v>
      </c>
      <c r="D244" s="127" t="s">
        <v>293</v>
      </c>
      <c r="E244" s="128"/>
      <c r="F244" s="127"/>
      <c r="G244" s="126"/>
      <c r="H244" s="129"/>
    </row>
    <row r="245" spans="1:8" x14ac:dyDescent="0.25">
      <c r="A245" s="130">
        <v>14</v>
      </c>
      <c r="B245" s="131" t="s">
        <v>543</v>
      </c>
      <c r="C245" s="132" t="s">
        <v>50</v>
      </c>
      <c r="D245" s="132" t="s">
        <v>293</v>
      </c>
      <c r="E245" s="128"/>
      <c r="F245" s="132"/>
      <c r="G245" s="131"/>
      <c r="H245" s="133"/>
    </row>
    <row r="246" spans="1:8" x14ac:dyDescent="0.25">
      <c r="A246" s="157" t="s">
        <v>544</v>
      </c>
      <c r="B246" s="158"/>
      <c r="C246" s="158"/>
      <c r="D246" s="158"/>
      <c r="E246" s="158"/>
      <c r="F246" s="158"/>
      <c r="G246" s="158"/>
      <c r="H246" s="159"/>
    </row>
    <row r="247" spans="1:8" x14ac:dyDescent="0.25">
      <c r="A247" s="125">
        <v>1</v>
      </c>
      <c r="B247" s="126" t="s">
        <v>545</v>
      </c>
      <c r="C247" s="127" t="s">
        <v>546</v>
      </c>
      <c r="D247" s="127" t="s">
        <v>293</v>
      </c>
      <c r="E247" s="128"/>
      <c r="F247" s="127"/>
      <c r="G247" s="126"/>
      <c r="H247" s="129"/>
    </row>
    <row r="248" spans="1:8" x14ac:dyDescent="0.25">
      <c r="A248" s="130">
        <v>2</v>
      </c>
      <c r="B248" s="131" t="s">
        <v>547</v>
      </c>
      <c r="C248" s="132" t="s">
        <v>546</v>
      </c>
      <c r="D248" s="132" t="s">
        <v>293</v>
      </c>
      <c r="E248" s="128"/>
      <c r="F248" s="132"/>
      <c r="G248" s="131"/>
      <c r="H248" s="133"/>
    </row>
    <row r="249" spans="1:8" x14ac:dyDescent="0.25">
      <c r="A249" s="125">
        <v>3</v>
      </c>
      <c r="B249" s="126" t="s">
        <v>548</v>
      </c>
      <c r="C249" s="127" t="s">
        <v>546</v>
      </c>
      <c r="D249" s="127" t="s">
        <v>293</v>
      </c>
      <c r="E249" s="128"/>
      <c r="F249" s="127"/>
      <c r="G249" s="126"/>
      <c r="H249" s="129"/>
    </row>
    <row r="250" spans="1:8" x14ac:dyDescent="0.25">
      <c r="A250" s="130">
        <v>4</v>
      </c>
      <c r="B250" s="131" t="s">
        <v>549</v>
      </c>
      <c r="C250" s="132" t="s">
        <v>546</v>
      </c>
      <c r="D250" s="132" t="s">
        <v>293</v>
      </c>
      <c r="E250" s="128"/>
      <c r="F250" s="132"/>
      <c r="G250" s="131"/>
      <c r="H250" s="133"/>
    </row>
    <row r="251" spans="1:8" x14ac:dyDescent="0.25">
      <c r="A251" s="125">
        <v>5</v>
      </c>
      <c r="B251" s="126" t="s">
        <v>550</v>
      </c>
      <c r="C251" s="127" t="s">
        <v>127</v>
      </c>
      <c r="D251" s="127" t="s">
        <v>551</v>
      </c>
      <c r="E251" s="128"/>
      <c r="F251" s="127"/>
      <c r="G251" s="126"/>
      <c r="H251" s="129"/>
    </row>
    <row r="252" spans="1:8" ht="25.5" x14ac:dyDescent="0.25">
      <c r="A252" s="130">
        <v>6</v>
      </c>
      <c r="B252" s="131" t="s">
        <v>552</v>
      </c>
      <c r="C252" s="132" t="s">
        <v>276</v>
      </c>
      <c r="D252" s="132" t="s">
        <v>293</v>
      </c>
      <c r="E252" s="128"/>
      <c r="F252" s="132"/>
      <c r="G252" s="131"/>
      <c r="H252" s="133"/>
    </row>
    <row r="253" spans="1:8" ht="25.5" x14ac:dyDescent="0.25">
      <c r="A253" s="125">
        <v>7</v>
      </c>
      <c r="B253" s="126" t="s">
        <v>553</v>
      </c>
      <c r="C253" s="127" t="s">
        <v>554</v>
      </c>
      <c r="D253" s="127" t="s">
        <v>293</v>
      </c>
      <c r="E253" s="128"/>
      <c r="F253" s="127"/>
      <c r="G253" s="126"/>
      <c r="H253" s="129"/>
    </row>
    <row r="254" spans="1:8" ht="38.25" x14ac:dyDescent="0.25">
      <c r="A254" s="130">
        <v>8</v>
      </c>
      <c r="B254" s="131" t="s">
        <v>555</v>
      </c>
      <c r="C254" s="132" t="s">
        <v>127</v>
      </c>
      <c r="D254" s="127" t="s">
        <v>556</v>
      </c>
      <c r="E254" s="128"/>
      <c r="F254" s="132"/>
      <c r="G254" s="131"/>
      <c r="H254" s="133"/>
    </row>
    <row r="255" spans="1:8" ht="38.25" x14ac:dyDescent="0.25">
      <c r="A255" s="125">
        <v>9</v>
      </c>
      <c r="B255" s="126" t="s">
        <v>557</v>
      </c>
      <c r="C255" s="127" t="s">
        <v>127</v>
      </c>
      <c r="D255" s="127" t="s">
        <v>556</v>
      </c>
      <c r="E255" s="128"/>
      <c r="F255" s="127"/>
      <c r="G255" s="126"/>
      <c r="H255" s="129"/>
    </row>
    <row r="256" spans="1:8" x14ac:dyDescent="0.25">
      <c r="A256" s="130">
        <v>10</v>
      </c>
      <c r="B256" s="131" t="s">
        <v>558</v>
      </c>
      <c r="C256" s="132" t="s">
        <v>276</v>
      </c>
      <c r="D256" s="132" t="s">
        <v>293</v>
      </c>
      <c r="E256" s="128"/>
      <c r="F256" s="132"/>
      <c r="G256" s="131"/>
      <c r="H256" s="133"/>
    </row>
    <row r="257" spans="1:8" x14ac:dyDescent="0.25">
      <c r="A257" s="125">
        <v>11</v>
      </c>
      <c r="B257" s="126" t="s">
        <v>559</v>
      </c>
      <c r="C257" s="127" t="s">
        <v>560</v>
      </c>
      <c r="D257" s="127" t="s">
        <v>293</v>
      </c>
      <c r="E257" s="128"/>
      <c r="F257" s="127"/>
      <c r="G257" s="126"/>
      <c r="H257" s="129"/>
    </row>
    <row r="258" spans="1:8" x14ac:dyDescent="0.25">
      <c r="A258" s="157" t="s">
        <v>561</v>
      </c>
      <c r="B258" s="158"/>
      <c r="C258" s="158"/>
      <c r="D258" s="158"/>
      <c r="E258" s="158"/>
      <c r="F258" s="158"/>
      <c r="G258" s="158"/>
      <c r="H258" s="159"/>
    </row>
    <row r="259" spans="1:8" x14ac:dyDescent="0.25">
      <c r="A259" s="125">
        <v>1</v>
      </c>
      <c r="B259" s="126" t="s">
        <v>562</v>
      </c>
      <c r="C259" s="127" t="s">
        <v>276</v>
      </c>
      <c r="D259" s="127" t="s">
        <v>277</v>
      </c>
      <c r="E259" s="128"/>
      <c r="F259" s="127"/>
      <c r="G259" s="126"/>
      <c r="H259" s="129"/>
    </row>
    <row r="260" spans="1:8" x14ac:dyDescent="0.25">
      <c r="A260" s="130">
        <v>2</v>
      </c>
      <c r="B260" s="131" t="s">
        <v>563</v>
      </c>
      <c r="C260" s="132" t="s">
        <v>276</v>
      </c>
      <c r="D260" s="138" t="str">
        <f>D198</f>
        <v>Yes</v>
      </c>
      <c r="E260" s="128"/>
      <c r="F260" s="132"/>
      <c r="G260" s="131"/>
      <c r="H260" s="133"/>
    </row>
    <row r="261" spans="1:8" x14ac:dyDescent="0.25">
      <c r="A261" s="125">
        <v>3</v>
      </c>
      <c r="B261" s="126" t="s">
        <v>564</v>
      </c>
      <c r="C261" s="127" t="s">
        <v>276</v>
      </c>
      <c r="D261" s="138" t="str">
        <f>D215</f>
        <v>Yes</v>
      </c>
      <c r="E261" s="128"/>
      <c r="F261" s="127"/>
      <c r="G261" s="126"/>
      <c r="H261" s="129"/>
    </row>
    <row r="262" spans="1:8" ht="25.5" x14ac:dyDescent="0.25">
      <c r="A262" s="130">
        <v>4</v>
      </c>
      <c r="B262" s="131" t="s">
        <v>565</v>
      </c>
      <c r="C262" s="132" t="s">
        <v>276</v>
      </c>
      <c r="D262" s="132" t="s">
        <v>277</v>
      </c>
      <c r="E262" s="128"/>
      <c r="F262" s="132"/>
      <c r="G262" s="131"/>
      <c r="H262" s="133"/>
    </row>
    <row r="263" spans="1:8" x14ac:dyDescent="0.25">
      <c r="A263" s="125">
        <v>5</v>
      </c>
      <c r="B263" s="126" t="s">
        <v>566</v>
      </c>
      <c r="C263" s="127" t="s">
        <v>276</v>
      </c>
      <c r="D263" s="127" t="s">
        <v>55</v>
      </c>
      <c r="E263" s="128"/>
      <c r="F263" s="127"/>
      <c r="G263" s="126"/>
      <c r="H263" s="129"/>
    </row>
    <row r="264" spans="1:8" x14ac:dyDescent="0.25">
      <c r="A264" s="130">
        <v>6</v>
      </c>
      <c r="B264" s="131" t="s">
        <v>567</v>
      </c>
      <c r="C264" s="132" t="s">
        <v>276</v>
      </c>
      <c r="D264" s="132" t="s">
        <v>277</v>
      </c>
      <c r="E264" s="128"/>
      <c r="F264" s="132"/>
      <c r="G264" s="131"/>
      <c r="H264" s="133"/>
    </row>
    <row r="265" spans="1:8" x14ac:dyDescent="0.25">
      <c r="A265" s="125">
        <v>7</v>
      </c>
      <c r="B265" s="126" t="s">
        <v>568</v>
      </c>
      <c r="C265" s="127" t="s">
        <v>276</v>
      </c>
      <c r="D265" s="127" t="s">
        <v>293</v>
      </c>
      <c r="E265" s="128"/>
      <c r="F265" s="127"/>
      <c r="G265" s="126"/>
      <c r="H265" s="129"/>
    </row>
    <row r="266" spans="1:8" x14ac:dyDescent="0.25">
      <c r="A266" s="130">
        <v>8</v>
      </c>
      <c r="B266" s="131" t="s">
        <v>569</v>
      </c>
      <c r="C266" s="132" t="s">
        <v>276</v>
      </c>
      <c r="D266" s="132" t="s">
        <v>293</v>
      </c>
      <c r="E266" s="128"/>
      <c r="F266" s="132"/>
      <c r="G266" s="131"/>
      <c r="H266" s="133"/>
    </row>
    <row r="267" spans="1:8" x14ac:dyDescent="0.25">
      <c r="A267" s="125">
        <v>9</v>
      </c>
      <c r="B267" s="126" t="s">
        <v>570</v>
      </c>
      <c r="C267" s="127" t="s">
        <v>276</v>
      </c>
      <c r="D267" s="127" t="s">
        <v>293</v>
      </c>
      <c r="E267" s="128"/>
      <c r="F267" s="127"/>
      <c r="G267" s="126"/>
      <c r="H267" s="129"/>
    </row>
    <row r="268" spans="1:8" x14ac:dyDescent="0.25">
      <c r="A268" s="157" t="s">
        <v>571</v>
      </c>
      <c r="B268" s="158"/>
      <c r="C268" s="158"/>
      <c r="D268" s="158"/>
      <c r="E268" s="158"/>
      <c r="F268" s="158"/>
      <c r="G268" s="158"/>
      <c r="H268" s="159"/>
    </row>
    <row r="269" spans="1:8" x14ac:dyDescent="0.25">
      <c r="A269" s="125">
        <v>1</v>
      </c>
      <c r="B269" s="126" t="s">
        <v>572</v>
      </c>
      <c r="C269" s="127" t="s">
        <v>230</v>
      </c>
      <c r="D269" s="127">
        <v>1</v>
      </c>
      <c r="E269" s="128"/>
      <c r="F269" s="127"/>
      <c r="G269" s="126"/>
      <c r="H269" s="129"/>
    </row>
    <row r="270" spans="1:8" x14ac:dyDescent="0.25">
      <c r="A270" s="130">
        <v>2</v>
      </c>
      <c r="B270" s="131" t="s">
        <v>573</v>
      </c>
      <c r="C270" s="132" t="s">
        <v>230</v>
      </c>
      <c r="D270" s="132">
        <v>1</v>
      </c>
      <c r="E270" s="128"/>
      <c r="F270" s="132"/>
      <c r="G270" s="131"/>
      <c r="H270" s="133"/>
    </row>
    <row r="271" spans="1:8" x14ac:dyDescent="0.25">
      <c r="A271" s="125">
        <v>3</v>
      </c>
      <c r="B271" s="126" t="s">
        <v>574</v>
      </c>
      <c r="C271" s="127" t="s">
        <v>230</v>
      </c>
      <c r="D271" s="127" t="s">
        <v>293</v>
      </c>
      <c r="E271" s="128"/>
      <c r="F271" s="127"/>
      <c r="G271" s="126"/>
      <c r="H271" s="129"/>
    </row>
    <row r="272" spans="1:8" x14ac:dyDescent="0.25">
      <c r="A272" s="130">
        <v>4</v>
      </c>
      <c r="B272" s="131" t="s">
        <v>575</v>
      </c>
      <c r="C272" s="132" t="s">
        <v>230</v>
      </c>
      <c r="D272" s="132">
        <v>1</v>
      </c>
      <c r="E272" s="128"/>
      <c r="F272" s="132"/>
      <c r="G272" s="131"/>
      <c r="H272" s="133"/>
    </row>
    <row r="273" spans="1:8" x14ac:dyDescent="0.25">
      <c r="A273" s="125">
        <v>5</v>
      </c>
      <c r="B273" s="126" t="s">
        <v>576</v>
      </c>
      <c r="C273" s="127" t="s">
        <v>230</v>
      </c>
      <c r="D273" s="127">
        <v>1</v>
      </c>
      <c r="E273" s="128"/>
      <c r="F273" s="127"/>
      <c r="G273" s="126"/>
      <c r="H273" s="129"/>
    </row>
    <row r="274" spans="1:8" x14ac:dyDescent="0.25">
      <c r="A274" s="130">
        <v>6</v>
      </c>
      <c r="B274" s="131" t="s">
        <v>577</v>
      </c>
      <c r="C274" s="132" t="s">
        <v>230</v>
      </c>
      <c r="D274" s="132">
        <v>1</v>
      </c>
      <c r="E274" s="128"/>
      <c r="F274" s="132"/>
      <c r="G274" s="131"/>
      <c r="H274" s="133"/>
    </row>
    <row r="275" spans="1:8" x14ac:dyDescent="0.25">
      <c r="A275" s="125">
        <v>7</v>
      </c>
      <c r="B275" s="126" t="s">
        <v>578</v>
      </c>
      <c r="C275" s="127" t="s">
        <v>230</v>
      </c>
      <c r="D275" s="127" t="s">
        <v>293</v>
      </c>
      <c r="E275" s="128"/>
      <c r="F275" s="127"/>
      <c r="G275" s="126"/>
      <c r="H275" s="129"/>
    </row>
    <row r="276" spans="1:8" x14ac:dyDescent="0.25">
      <c r="A276" s="130">
        <v>8</v>
      </c>
      <c r="B276" s="131" t="s">
        <v>579</v>
      </c>
      <c r="C276" s="132" t="s">
        <v>82</v>
      </c>
      <c r="D276" s="132">
        <v>1</v>
      </c>
      <c r="E276" s="128"/>
      <c r="F276" s="132"/>
      <c r="G276" s="131"/>
      <c r="H276" s="133"/>
    </row>
    <row r="277" spans="1:8" ht="25.5" x14ac:dyDescent="0.25">
      <c r="A277" s="125">
        <v>9</v>
      </c>
      <c r="B277" s="126" t="s">
        <v>580</v>
      </c>
      <c r="C277" s="127" t="s">
        <v>276</v>
      </c>
      <c r="D277" s="127" t="s">
        <v>277</v>
      </c>
      <c r="E277" s="128"/>
      <c r="F277" s="127"/>
      <c r="G277" s="126"/>
      <c r="H277" s="129"/>
    </row>
    <row r="278" spans="1:8" x14ac:dyDescent="0.25">
      <c r="A278" s="157" t="s">
        <v>581</v>
      </c>
      <c r="B278" s="158"/>
      <c r="C278" s="158"/>
      <c r="D278" s="158"/>
      <c r="E278" s="158"/>
      <c r="F278" s="158"/>
      <c r="G278" s="158"/>
      <c r="H278" s="159"/>
    </row>
    <row r="279" spans="1:8" x14ac:dyDescent="0.25">
      <c r="A279" s="125">
        <v>1</v>
      </c>
      <c r="B279" s="126" t="s">
        <v>582</v>
      </c>
      <c r="C279" s="127" t="s">
        <v>583</v>
      </c>
      <c r="D279" s="127" t="s">
        <v>293</v>
      </c>
      <c r="E279" s="128"/>
      <c r="F279" s="127"/>
      <c r="G279" s="126"/>
      <c r="H279" s="129"/>
    </row>
    <row r="280" spans="1:8" x14ac:dyDescent="0.25">
      <c r="A280" s="130">
        <v>2</v>
      </c>
      <c r="B280" s="131" t="s">
        <v>584</v>
      </c>
      <c r="C280" s="132" t="s">
        <v>583</v>
      </c>
      <c r="D280" s="132" t="s">
        <v>293</v>
      </c>
      <c r="E280" s="128"/>
      <c r="F280" s="132"/>
      <c r="G280" s="131"/>
      <c r="H280" s="133"/>
    </row>
    <row r="281" spans="1:8" x14ac:dyDescent="0.25">
      <c r="A281" s="125">
        <v>3</v>
      </c>
      <c r="B281" s="126" t="s">
        <v>585</v>
      </c>
      <c r="C281" s="127" t="s">
        <v>127</v>
      </c>
      <c r="D281" s="127" t="s">
        <v>293</v>
      </c>
      <c r="E281" s="128"/>
      <c r="F281" s="127"/>
      <c r="G281" s="126"/>
      <c r="H281" s="129"/>
    </row>
    <row r="282" spans="1:8" ht="25.5" x14ac:dyDescent="0.25">
      <c r="A282" s="130">
        <v>4</v>
      </c>
      <c r="B282" s="131" t="s">
        <v>586</v>
      </c>
      <c r="C282" s="132" t="s">
        <v>276</v>
      </c>
      <c r="D282" s="132" t="s">
        <v>293</v>
      </c>
      <c r="E282" s="128"/>
      <c r="F282" s="132"/>
      <c r="G282" s="131"/>
      <c r="H282" s="133"/>
    </row>
    <row r="283" spans="1:8" ht="25.5" x14ac:dyDescent="0.25">
      <c r="A283" s="125">
        <v>5</v>
      </c>
      <c r="B283" s="126" t="s">
        <v>587</v>
      </c>
      <c r="C283" s="127" t="s">
        <v>276</v>
      </c>
      <c r="D283" s="127" t="s">
        <v>277</v>
      </c>
      <c r="E283" s="128"/>
      <c r="F283" s="127"/>
      <c r="G283" s="126"/>
      <c r="H283" s="129"/>
    </row>
    <row r="284" spans="1:8" x14ac:dyDescent="0.25">
      <c r="A284" s="130">
        <v>6</v>
      </c>
      <c r="B284" s="131" t="s">
        <v>588</v>
      </c>
      <c r="C284" s="132" t="s">
        <v>276</v>
      </c>
      <c r="D284" s="132" t="s">
        <v>277</v>
      </c>
      <c r="E284" s="128"/>
      <c r="F284" s="132"/>
      <c r="G284" s="131"/>
      <c r="H284" s="133"/>
    </row>
    <row r="285" spans="1:8" x14ac:dyDescent="0.25">
      <c r="A285" s="125">
        <v>7</v>
      </c>
      <c r="B285" s="126" t="s">
        <v>589</v>
      </c>
      <c r="C285" s="127" t="s">
        <v>276</v>
      </c>
      <c r="D285" s="127" t="s">
        <v>293</v>
      </c>
      <c r="E285" s="128"/>
      <c r="F285" s="127"/>
      <c r="G285" s="126"/>
      <c r="H285" s="129"/>
    </row>
    <row r="286" spans="1:8" x14ac:dyDescent="0.25">
      <c r="A286" s="157" t="s">
        <v>590</v>
      </c>
      <c r="B286" s="158"/>
      <c r="C286" s="158"/>
      <c r="D286" s="158"/>
      <c r="E286" s="158"/>
      <c r="F286" s="158"/>
      <c r="G286" s="158"/>
      <c r="H286" s="159"/>
    </row>
    <row r="287" spans="1:8" ht="25.5" x14ac:dyDescent="0.25">
      <c r="A287" s="125">
        <v>1</v>
      </c>
      <c r="B287" s="126" t="s">
        <v>591</v>
      </c>
      <c r="C287" s="127" t="s">
        <v>276</v>
      </c>
      <c r="D287" s="127" t="s">
        <v>277</v>
      </c>
      <c r="E287" s="128"/>
      <c r="F287" s="127"/>
      <c r="G287" s="126"/>
      <c r="H287" s="129"/>
    </row>
    <row r="288" spans="1:8" x14ac:dyDescent="0.25">
      <c r="A288" s="130">
        <v>2</v>
      </c>
      <c r="B288" s="131" t="s">
        <v>592</v>
      </c>
      <c r="C288" s="132" t="s">
        <v>276</v>
      </c>
      <c r="D288" s="132" t="s">
        <v>277</v>
      </c>
      <c r="E288" s="128"/>
      <c r="F288" s="132"/>
      <c r="G288" s="131"/>
      <c r="H288" s="133"/>
    </row>
    <row r="289" spans="1:8" x14ac:dyDescent="0.25">
      <c r="A289" s="125">
        <v>3</v>
      </c>
      <c r="B289" s="126" t="s">
        <v>593</v>
      </c>
      <c r="C289" s="127" t="s">
        <v>276</v>
      </c>
      <c r="D289" s="127" t="s">
        <v>277</v>
      </c>
      <c r="E289" s="128"/>
      <c r="F289" s="127"/>
      <c r="G289" s="126"/>
      <c r="H289" s="129"/>
    </row>
    <row r="290" spans="1:8" x14ac:dyDescent="0.25">
      <c r="A290" s="130">
        <v>4</v>
      </c>
      <c r="B290" s="131" t="s">
        <v>594</v>
      </c>
      <c r="C290" s="132" t="s">
        <v>276</v>
      </c>
      <c r="D290" s="132" t="s">
        <v>277</v>
      </c>
      <c r="E290" s="128"/>
      <c r="F290" s="132"/>
      <c r="G290" s="131"/>
      <c r="H290" s="133"/>
    </row>
    <row r="291" spans="1:8" x14ac:dyDescent="0.25">
      <c r="A291" s="125">
        <v>5</v>
      </c>
      <c r="B291" s="126" t="s">
        <v>595</v>
      </c>
      <c r="C291" s="127" t="s">
        <v>276</v>
      </c>
      <c r="D291" s="127" t="s">
        <v>277</v>
      </c>
      <c r="E291" s="128"/>
      <c r="F291" s="127"/>
      <c r="G291" s="126"/>
      <c r="H291" s="129"/>
    </row>
    <row r="292" spans="1:8" x14ac:dyDescent="0.25">
      <c r="A292" s="130">
        <v>6</v>
      </c>
      <c r="B292" s="131" t="s">
        <v>596</v>
      </c>
      <c r="C292" s="132" t="s">
        <v>276</v>
      </c>
      <c r="D292" s="132" t="s">
        <v>293</v>
      </c>
      <c r="E292" s="128"/>
      <c r="F292" s="132"/>
      <c r="G292" s="131"/>
      <c r="H292" s="133"/>
    </row>
    <row r="293" spans="1:8" ht="25.5" x14ac:dyDescent="0.25">
      <c r="A293" s="125">
        <v>7</v>
      </c>
      <c r="B293" s="126" t="s">
        <v>597</v>
      </c>
      <c r="C293" s="127" t="s">
        <v>276</v>
      </c>
      <c r="D293" s="127" t="s">
        <v>277</v>
      </c>
      <c r="E293" s="128"/>
      <c r="F293" s="127"/>
      <c r="G293" s="126"/>
      <c r="H293" s="129"/>
    </row>
    <row r="294" spans="1:8" x14ac:dyDescent="0.25">
      <c r="A294" s="130">
        <v>8</v>
      </c>
      <c r="B294" s="131" t="s">
        <v>598</v>
      </c>
      <c r="C294" s="132" t="s">
        <v>276</v>
      </c>
      <c r="D294" s="132" t="s">
        <v>277</v>
      </c>
      <c r="E294" s="128"/>
      <c r="F294" s="132"/>
      <c r="G294" s="131"/>
      <c r="H294" s="133"/>
    </row>
    <row r="295" spans="1:8" x14ac:dyDescent="0.25">
      <c r="A295" s="125">
        <v>9</v>
      </c>
      <c r="B295" s="126" t="s">
        <v>599</v>
      </c>
      <c r="C295" s="127" t="s">
        <v>276</v>
      </c>
      <c r="D295" s="127" t="s">
        <v>277</v>
      </c>
      <c r="E295" s="128"/>
      <c r="F295" s="127"/>
      <c r="G295" s="126"/>
      <c r="H295" s="129"/>
    </row>
    <row r="296" spans="1:8" x14ac:dyDescent="0.25">
      <c r="A296" s="130">
        <v>10</v>
      </c>
      <c r="B296" s="131" t="s">
        <v>600</v>
      </c>
      <c r="C296" s="132" t="s">
        <v>276</v>
      </c>
      <c r="D296" s="132" t="s">
        <v>277</v>
      </c>
      <c r="E296" s="128"/>
      <c r="F296" s="132"/>
      <c r="G296" s="131"/>
      <c r="H296" s="133"/>
    </row>
    <row r="297" spans="1:8" x14ac:dyDescent="0.25">
      <c r="A297" s="157" t="s">
        <v>601</v>
      </c>
      <c r="B297" s="158"/>
      <c r="C297" s="158"/>
      <c r="D297" s="158"/>
      <c r="E297" s="158"/>
      <c r="F297" s="158"/>
      <c r="G297" s="158"/>
      <c r="H297" s="159"/>
    </row>
    <row r="298" spans="1:8" x14ac:dyDescent="0.25">
      <c r="A298" s="125">
        <v>1</v>
      </c>
      <c r="B298" s="126"/>
      <c r="C298" s="127" t="s">
        <v>127</v>
      </c>
      <c r="D298" s="127"/>
      <c r="E298" s="128"/>
      <c r="F298" s="127"/>
      <c r="G298" s="126"/>
      <c r="H298" s="129"/>
    </row>
    <row r="299" spans="1:8" x14ac:dyDescent="0.25">
      <c r="A299" s="130">
        <v>2</v>
      </c>
      <c r="B299" s="131"/>
      <c r="C299" s="132" t="s">
        <v>127</v>
      </c>
      <c r="D299" s="132"/>
      <c r="E299" s="128"/>
      <c r="F299" s="132"/>
      <c r="G299" s="131"/>
      <c r="H299" s="133"/>
    </row>
    <row r="300" spans="1:8" x14ac:dyDescent="0.25">
      <c r="A300" s="125">
        <v>3</v>
      </c>
      <c r="B300" s="126"/>
      <c r="C300" s="127" t="s">
        <v>127</v>
      </c>
      <c r="D300" s="127"/>
      <c r="E300" s="128"/>
      <c r="F300" s="127"/>
      <c r="G300" s="126"/>
      <c r="H300" s="129"/>
    </row>
    <row r="301" spans="1:8" x14ac:dyDescent="0.25">
      <c r="A301" s="130">
        <v>4</v>
      </c>
      <c r="B301" s="131"/>
      <c r="C301" s="132" t="s">
        <v>127</v>
      </c>
      <c r="D301" s="132"/>
      <c r="E301" s="128"/>
      <c r="F301" s="132"/>
      <c r="G301" s="131"/>
      <c r="H301" s="133"/>
    </row>
    <row r="302" spans="1:8" x14ac:dyDescent="0.25">
      <c r="A302" s="125">
        <v>5</v>
      </c>
      <c r="B302" s="126"/>
      <c r="C302" s="127" t="s">
        <v>127</v>
      </c>
      <c r="D302" s="127"/>
      <c r="E302" s="128"/>
      <c r="F302" s="127"/>
      <c r="G302" s="126"/>
      <c r="H302" s="129"/>
    </row>
    <row r="303" spans="1:8" x14ac:dyDescent="0.25">
      <c r="A303" s="130">
        <v>6</v>
      </c>
      <c r="B303" s="131"/>
      <c r="C303" s="132" t="s">
        <v>127</v>
      </c>
      <c r="D303" s="132"/>
      <c r="E303" s="128"/>
      <c r="F303" s="132"/>
      <c r="G303" s="131"/>
      <c r="H303" s="133"/>
    </row>
    <row r="304" spans="1:8" x14ac:dyDescent="0.25">
      <c r="A304" s="125">
        <v>7</v>
      </c>
      <c r="B304" s="126"/>
      <c r="C304" s="127" t="s">
        <v>127</v>
      </c>
      <c r="D304" s="127"/>
      <c r="E304" s="128"/>
      <c r="F304" s="127"/>
      <c r="G304" s="126"/>
      <c r="H304" s="129"/>
    </row>
    <row r="305" spans="1:8" x14ac:dyDescent="0.25">
      <c r="A305" s="130">
        <v>8</v>
      </c>
      <c r="B305" s="131"/>
      <c r="C305" s="132" t="s">
        <v>127</v>
      </c>
      <c r="D305" s="132"/>
      <c r="E305" s="128"/>
      <c r="F305" s="132"/>
      <c r="G305" s="131"/>
      <c r="H305" s="133"/>
    </row>
    <row r="306" spans="1:8" x14ac:dyDescent="0.25">
      <c r="A306" s="125">
        <v>9</v>
      </c>
      <c r="B306" s="126"/>
      <c r="C306" s="127" t="s">
        <v>127</v>
      </c>
      <c r="D306" s="127"/>
      <c r="E306" s="128"/>
      <c r="F306" s="127"/>
      <c r="G306" s="126"/>
      <c r="H306" s="129"/>
    </row>
    <row r="307" spans="1:8" x14ac:dyDescent="0.25">
      <c r="A307" s="130">
        <v>10</v>
      </c>
      <c r="B307" s="131"/>
      <c r="C307" s="132" t="s">
        <v>127</v>
      </c>
      <c r="D307" s="132"/>
      <c r="E307" s="128"/>
      <c r="F307" s="132"/>
      <c r="G307" s="131"/>
      <c r="H307" s="133"/>
    </row>
    <row r="308" spans="1:8" x14ac:dyDescent="0.25">
      <c r="A308" s="157" t="s">
        <v>602</v>
      </c>
      <c r="B308" s="158"/>
      <c r="C308" s="158"/>
      <c r="D308" s="158"/>
      <c r="E308" s="158"/>
      <c r="F308" s="158"/>
      <c r="G308" s="158"/>
      <c r="H308" s="159"/>
    </row>
    <row r="309" spans="1:8" x14ac:dyDescent="0.25">
      <c r="A309" s="142">
        <v>1</v>
      </c>
      <c r="B309" s="173" t="s">
        <v>603</v>
      </c>
      <c r="C309" s="173"/>
      <c r="D309" s="173"/>
      <c r="E309" s="173"/>
      <c r="F309" s="173"/>
      <c r="G309" s="173"/>
      <c r="H309" s="174"/>
    </row>
    <row r="310" spans="1:8" x14ac:dyDescent="0.25">
      <c r="A310" s="142">
        <v>2</v>
      </c>
      <c r="B310" s="173" t="s">
        <v>604</v>
      </c>
      <c r="C310" s="173"/>
      <c r="D310" s="173"/>
      <c r="E310" s="173"/>
      <c r="F310" s="173"/>
      <c r="G310" s="173"/>
      <c r="H310" s="174"/>
    </row>
    <row r="311" spans="1:8" x14ac:dyDescent="0.25">
      <c r="A311" s="142">
        <v>3</v>
      </c>
      <c r="B311" s="173" t="s">
        <v>605</v>
      </c>
      <c r="C311" s="173"/>
      <c r="D311" s="173"/>
      <c r="E311" s="173"/>
      <c r="F311" s="173"/>
      <c r="G311" s="173"/>
      <c r="H311" s="174"/>
    </row>
    <row r="312" spans="1:8" x14ac:dyDescent="0.25">
      <c r="A312" s="142">
        <v>4</v>
      </c>
      <c r="B312" s="173" t="s">
        <v>606</v>
      </c>
      <c r="C312" s="173"/>
      <c r="D312" s="173"/>
      <c r="E312" s="173"/>
      <c r="F312" s="173"/>
      <c r="G312" s="173"/>
      <c r="H312" s="174"/>
    </row>
    <row r="313" spans="1:8" x14ac:dyDescent="0.25">
      <c r="A313" s="142">
        <v>5</v>
      </c>
      <c r="B313" s="173" t="s">
        <v>607</v>
      </c>
      <c r="C313" s="173"/>
      <c r="D313" s="173"/>
      <c r="E313" s="173"/>
      <c r="F313" s="173"/>
      <c r="G313" s="173"/>
      <c r="H313" s="174"/>
    </row>
    <row r="314" spans="1:8" x14ac:dyDescent="0.25">
      <c r="A314" s="142">
        <v>6</v>
      </c>
      <c r="B314" s="173" t="s">
        <v>608</v>
      </c>
      <c r="C314" s="173"/>
      <c r="D314" s="173"/>
      <c r="E314" s="173"/>
      <c r="F314" s="173"/>
      <c r="G314" s="173"/>
      <c r="H314" s="174"/>
    </row>
    <row r="315" spans="1:8" x14ac:dyDescent="0.25">
      <c r="A315" s="142">
        <v>7</v>
      </c>
      <c r="B315" s="173" t="s">
        <v>609</v>
      </c>
      <c r="C315" s="173"/>
      <c r="D315" s="173"/>
      <c r="E315" s="173"/>
      <c r="F315" s="173"/>
      <c r="G315" s="173"/>
      <c r="H315" s="174"/>
    </row>
    <row r="316" spans="1:8" x14ac:dyDescent="0.25">
      <c r="A316" s="142">
        <v>8</v>
      </c>
      <c r="B316" s="173" t="s">
        <v>610</v>
      </c>
      <c r="C316" s="173"/>
      <c r="D316" s="173"/>
      <c r="E316" s="173"/>
      <c r="F316" s="173"/>
      <c r="G316" s="173"/>
      <c r="H316" s="174"/>
    </row>
    <row r="317" spans="1:8" ht="15.75" thickBot="1" x14ac:dyDescent="0.3">
      <c r="A317" s="143">
        <v>9</v>
      </c>
      <c r="B317" s="175" t="s">
        <v>611</v>
      </c>
      <c r="C317" s="175"/>
      <c r="D317" s="175"/>
      <c r="E317" s="175"/>
      <c r="F317" s="175"/>
      <c r="G317" s="175"/>
      <c r="H317" s="176"/>
    </row>
  </sheetData>
  <mergeCells count="48">
    <mergeCell ref="B317:H317"/>
    <mergeCell ref="A286:H286"/>
    <mergeCell ref="A297:H297"/>
    <mergeCell ref="A308:H308"/>
    <mergeCell ref="B309:H309"/>
    <mergeCell ref="B310:H310"/>
    <mergeCell ref="B311:H311"/>
    <mergeCell ref="B312:H312"/>
    <mergeCell ref="B313:H313"/>
    <mergeCell ref="B314:H314"/>
    <mergeCell ref="B315:H315"/>
    <mergeCell ref="B316:H316"/>
    <mergeCell ref="A278:H278"/>
    <mergeCell ref="A155:H155"/>
    <mergeCell ref="A174:H174"/>
    <mergeCell ref="A187:H187"/>
    <mergeCell ref="B188:H188"/>
    <mergeCell ref="A199:H199"/>
    <mergeCell ref="B200:H200"/>
    <mergeCell ref="A216:H216"/>
    <mergeCell ref="A231:H231"/>
    <mergeCell ref="A246:H246"/>
    <mergeCell ref="A258:H258"/>
    <mergeCell ref="A268:H268"/>
    <mergeCell ref="A147:H147"/>
    <mergeCell ref="A26:H26"/>
    <mergeCell ref="A39:H39"/>
    <mergeCell ref="A44:H44"/>
    <mergeCell ref="A65:H65"/>
    <mergeCell ref="A79:H79"/>
    <mergeCell ref="A87:H87"/>
    <mergeCell ref="A96:H96"/>
    <mergeCell ref="B111:H111"/>
    <mergeCell ref="A112:H112"/>
    <mergeCell ref="A128:H128"/>
    <mergeCell ref="A136:H136"/>
    <mergeCell ref="A14:H14"/>
    <mergeCell ref="A1:H1"/>
    <mergeCell ref="A2:H2"/>
    <mergeCell ref="A3:H3"/>
    <mergeCell ref="B4:H4"/>
    <mergeCell ref="B5:H5"/>
    <mergeCell ref="B6:H6"/>
    <mergeCell ref="B7:H7"/>
    <mergeCell ref="B8:H8"/>
    <mergeCell ref="B9:H9"/>
    <mergeCell ref="B10:H10"/>
    <mergeCell ref="B11:H11"/>
  </mergeCells>
  <pageMargins left="0.7" right="0.7" top="0.75" bottom="0.75" header="0.3" footer="0.3"/>
  <pageSetup paperSize="194" scale="74"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54C2-C286-413F-A3C5-9D86EA6BDBEA}">
  <sheetPr>
    <pageSetUpPr fitToPage="1"/>
  </sheetPr>
  <dimension ref="A1:X134"/>
  <sheetViews>
    <sheetView zoomScale="85" zoomScaleNormal="85" zoomScaleSheetLayoutView="56" zoomScalePageLayoutView="85" workbookViewId="0">
      <selection activeCell="B5" sqref="B5"/>
    </sheetView>
  </sheetViews>
  <sheetFormatPr defaultColWidth="9.28515625" defaultRowHeight="15" x14ac:dyDescent="0.25"/>
  <cols>
    <col min="1" max="1" width="13.28515625" style="3" customWidth="1"/>
    <col min="2" max="2" width="92.140625" style="1" customWidth="1"/>
    <col min="3" max="3" width="11" style="5" customWidth="1"/>
    <col min="4" max="4" width="10.5703125" style="5" customWidth="1"/>
    <col min="5" max="5" width="15.5703125" style="2" customWidth="1"/>
    <col min="6" max="6" width="20" style="2" customWidth="1"/>
    <col min="7" max="7" width="9.28515625" style="1"/>
    <col min="8" max="8" width="43.42578125" style="1" customWidth="1"/>
    <col min="9" max="16384" width="9.28515625" style="1"/>
  </cols>
  <sheetData>
    <row r="1" spans="1:24" ht="15.75" x14ac:dyDescent="0.25">
      <c r="A1" s="6" t="s">
        <v>0</v>
      </c>
      <c r="B1" s="7" t="str">
        <f>'Summary Page'!B1</f>
        <v>WITS - SMH DATA CENTRE</v>
      </c>
      <c r="C1" s="8"/>
      <c r="D1" s="9"/>
      <c r="E1" s="10"/>
      <c r="F1" s="11"/>
    </row>
    <row r="2" spans="1:24" s="3" customFormat="1" ht="15.75" x14ac:dyDescent="0.25">
      <c r="A2" s="12" t="s">
        <v>2</v>
      </c>
      <c r="B2" s="13" t="str">
        <f>'Summary Page'!B2</f>
        <v>1005297-24</v>
      </c>
      <c r="C2" s="14"/>
      <c r="D2" s="15"/>
      <c r="E2" s="16"/>
      <c r="F2" s="17"/>
    </row>
    <row r="3" spans="1:24" s="3" customFormat="1" ht="15.75" x14ac:dyDescent="0.25">
      <c r="A3" s="12" t="s">
        <v>4</v>
      </c>
      <c r="B3" s="18">
        <f>'Summary Page'!B3</f>
        <v>46254</v>
      </c>
      <c r="C3" s="14"/>
      <c r="D3" s="15"/>
      <c r="E3" s="16"/>
      <c r="F3" s="17"/>
    </row>
    <row r="4" spans="1:24" s="3" customFormat="1" ht="15.75" x14ac:dyDescent="0.25">
      <c r="A4" s="12" t="s">
        <v>5</v>
      </c>
      <c r="B4" s="18" t="s">
        <v>211</v>
      </c>
      <c r="C4" s="14"/>
      <c r="D4" s="15"/>
      <c r="E4" s="16"/>
      <c r="F4" s="17"/>
    </row>
    <row r="5" spans="1:24" s="3" customFormat="1" ht="15.75" x14ac:dyDescent="0.25">
      <c r="A5" s="12" t="s">
        <v>7</v>
      </c>
      <c r="B5" s="13">
        <v>2</v>
      </c>
      <c r="C5" s="14"/>
      <c r="D5" s="15"/>
      <c r="E5" s="16"/>
      <c r="F5" s="17"/>
    </row>
    <row r="6" spans="1:24" ht="15.75" x14ac:dyDescent="0.25">
      <c r="A6" s="19" t="s">
        <v>8</v>
      </c>
      <c r="B6" s="20" t="s">
        <v>9</v>
      </c>
      <c r="C6" s="20" t="s">
        <v>12</v>
      </c>
      <c r="D6" s="20" t="s">
        <v>13</v>
      </c>
      <c r="E6" s="21" t="s">
        <v>14</v>
      </c>
      <c r="F6" s="22" t="s">
        <v>10</v>
      </c>
    </row>
    <row r="7" spans="1:24" x14ac:dyDescent="0.2">
      <c r="A7" s="4"/>
      <c r="B7" s="4"/>
      <c r="C7" s="4"/>
      <c r="D7" s="4"/>
      <c r="E7" s="4"/>
      <c r="F7" s="4"/>
      <c r="G7" s="4"/>
      <c r="H7" s="4"/>
      <c r="I7" s="4"/>
      <c r="J7" s="4"/>
      <c r="K7" s="4"/>
    </row>
    <row r="8" spans="1:24" ht="15.75" x14ac:dyDescent="0.2">
      <c r="A8" s="23" t="s">
        <v>68</v>
      </c>
      <c r="B8" s="20" t="s">
        <v>69</v>
      </c>
      <c r="C8" s="20"/>
      <c r="D8" s="20"/>
      <c r="E8" s="20"/>
      <c r="F8" s="24"/>
      <c r="G8" s="4"/>
      <c r="H8" s="4"/>
      <c r="I8" s="4"/>
      <c r="J8" s="4"/>
      <c r="K8" s="4"/>
    </row>
    <row r="9" spans="1:24" s="30" customFormat="1" ht="198" customHeight="1" x14ac:dyDescent="0.2">
      <c r="A9" s="25"/>
      <c r="B9" s="26" t="s">
        <v>70</v>
      </c>
      <c r="C9" s="27"/>
      <c r="D9" s="27"/>
      <c r="E9" s="29"/>
      <c r="F9" s="29"/>
      <c r="G9" s="4"/>
      <c r="H9" s="4"/>
      <c r="I9" s="4"/>
      <c r="J9" s="4"/>
      <c r="K9" s="4"/>
      <c r="L9" s="1"/>
      <c r="M9" s="1"/>
      <c r="N9" s="1"/>
      <c r="O9" s="1"/>
      <c r="P9" s="1"/>
      <c r="Q9" s="1"/>
      <c r="R9" s="1"/>
      <c r="S9" s="1"/>
      <c r="T9" s="1"/>
      <c r="U9" s="1"/>
      <c r="V9" s="1"/>
      <c r="W9" s="1"/>
      <c r="X9" s="1"/>
    </row>
    <row r="10" spans="1:24" s="30" customFormat="1" ht="15.75" x14ac:dyDescent="0.2">
      <c r="A10" s="23" t="s">
        <v>71</v>
      </c>
      <c r="B10" s="20" t="s">
        <v>72</v>
      </c>
      <c r="C10" s="20"/>
      <c r="D10" s="20"/>
      <c r="E10" s="20"/>
      <c r="F10" s="24"/>
      <c r="G10" s="4"/>
      <c r="H10" s="4"/>
      <c r="I10" s="4"/>
      <c r="J10" s="4"/>
      <c r="K10" s="4"/>
      <c r="L10" s="1"/>
      <c r="M10" s="1"/>
      <c r="N10" s="1"/>
      <c r="O10" s="1"/>
      <c r="P10" s="1"/>
      <c r="Q10" s="1"/>
      <c r="R10" s="1"/>
      <c r="S10" s="1"/>
      <c r="T10" s="1"/>
      <c r="U10" s="1"/>
      <c r="V10" s="1"/>
      <c r="W10" s="1"/>
      <c r="X10" s="1"/>
    </row>
    <row r="11" spans="1:24" s="30" customFormat="1" ht="60" x14ac:dyDescent="0.2">
      <c r="A11" s="25" t="s">
        <v>73</v>
      </c>
      <c r="B11" s="33" t="s">
        <v>212</v>
      </c>
      <c r="C11" s="27" t="s">
        <v>75</v>
      </c>
      <c r="D11" s="27">
        <v>3</v>
      </c>
      <c r="E11" s="29"/>
      <c r="F11" s="29">
        <f t="shared" ref="F11:F23" si="0">D11*E11</f>
        <v>0</v>
      </c>
      <c r="G11" s="4"/>
      <c r="H11" s="4"/>
      <c r="I11" s="4"/>
      <c r="J11" s="4"/>
      <c r="K11" s="4"/>
      <c r="L11" s="1"/>
      <c r="M11" s="1"/>
      <c r="N11" s="1"/>
      <c r="O11" s="1"/>
      <c r="P11" s="1"/>
      <c r="Q11" s="1"/>
      <c r="R11" s="1"/>
      <c r="S11" s="1"/>
      <c r="T11" s="1"/>
      <c r="U11" s="1"/>
      <c r="V11" s="1"/>
      <c r="W11" s="1"/>
      <c r="X11" s="1"/>
    </row>
    <row r="12" spans="1:24" s="30" customFormat="1" ht="15.75" x14ac:dyDescent="0.2">
      <c r="A12" s="25" t="s">
        <v>76</v>
      </c>
      <c r="B12" s="33" t="s">
        <v>77</v>
      </c>
      <c r="C12" s="27" t="s">
        <v>75</v>
      </c>
      <c r="D12" s="27">
        <v>3</v>
      </c>
      <c r="E12" s="29"/>
      <c r="F12" s="29">
        <f t="shared" si="0"/>
        <v>0</v>
      </c>
      <c r="G12" s="4"/>
      <c r="H12" s="4"/>
      <c r="I12" s="4"/>
      <c r="J12" s="4"/>
      <c r="K12" s="4"/>
      <c r="L12" s="1"/>
      <c r="M12" s="1"/>
      <c r="N12" s="1"/>
      <c r="O12" s="1"/>
      <c r="P12" s="1"/>
      <c r="Q12" s="1"/>
      <c r="R12" s="1"/>
      <c r="S12" s="1"/>
      <c r="T12" s="1"/>
      <c r="U12" s="1"/>
      <c r="V12" s="1"/>
      <c r="W12" s="1"/>
      <c r="X12" s="1"/>
    </row>
    <row r="13" spans="1:24" s="30" customFormat="1" ht="30" x14ac:dyDescent="0.2">
      <c r="A13" s="25" t="s">
        <v>78</v>
      </c>
      <c r="B13" s="33" t="s">
        <v>79</v>
      </c>
      <c r="C13" s="27" t="s">
        <v>75</v>
      </c>
      <c r="D13" s="27">
        <v>3</v>
      </c>
      <c r="E13" s="29"/>
      <c r="F13" s="29">
        <f t="shared" si="0"/>
        <v>0</v>
      </c>
      <c r="G13" s="4"/>
      <c r="H13" s="4"/>
      <c r="I13" s="4"/>
      <c r="J13" s="4"/>
      <c r="K13" s="4"/>
      <c r="L13" s="1"/>
      <c r="M13" s="1"/>
      <c r="N13" s="1"/>
      <c r="O13" s="1"/>
      <c r="P13" s="1"/>
      <c r="Q13" s="1"/>
      <c r="R13" s="1"/>
      <c r="S13" s="1"/>
      <c r="T13" s="1"/>
      <c r="U13" s="1"/>
      <c r="V13" s="1"/>
      <c r="W13" s="1"/>
      <c r="X13" s="1"/>
    </row>
    <row r="14" spans="1:24" s="30" customFormat="1" ht="30" x14ac:dyDescent="0.2">
      <c r="A14" s="25" t="s">
        <v>80</v>
      </c>
      <c r="B14" s="33" t="s">
        <v>81</v>
      </c>
      <c r="C14" s="27" t="s">
        <v>82</v>
      </c>
      <c r="D14" s="27">
        <v>6</v>
      </c>
      <c r="E14" s="29"/>
      <c r="F14" s="29">
        <f t="shared" si="0"/>
        <v>0</v>
      </c>
      <c r="G14" s="4"/>
      <c r="H14" s="4"/>
      <c r="I14" s="4"/>
      <c r="J14" s="4"/>
      <c r="K14" s="4"/>
      <c r="L14" s="1"/>
      <c r="M14" s="1"/>
      <c r="N14" s="1"/>
      <c r="O14" s="1"/>
      <c r="P14" s="1"/>
      <c r="Q14" s="1"/>
      <c r="R14" s="1"/>
      <c r="S14" s="1"/>
      <c r="T14" s="1"/>
      <c r="U14" s="1"/>
      <c r="V14" s="1"/>
      <c r="W14" s="1"/>
      <c r="X14" s="1"/>
    </row>
    <row r="15" spans="1:24" s="30" customFormat="1" ht="15.75" x14ac:dyDescent="0.2">
      <c r="A15" s="25" t="s">
        <v>83</v>
      </c>
      <c r="B15" s="33" t="s">
        <v>84</v>
      </c>
      <c r="C15" s="27" t="s">
        <v>75</v>
      </c>
      <c r="D15" s="27">
        <v>6</v>
      </c>
      <c r="E15" s="29"/>
      <c r="F15" s="29">
        <f t="shared" si="0"/>
        <v>0</v>
      </c>
      <c r="G15" s="4"/>
      <c r="H15" s="4"/>
      <c r="I15" s="4"/>
      <c r="J15" s="4"/>
      <c r="K15" s="4"/>
      <c r="L15" s="1"/>
      <c r="M15" s="1"/>
      <c r="N15" s="1"/>
      <c r="O15" s="1"/>
      <c r="P15" s="1"/>
      <c r="Q15" s="1"/>
      <c r="R15" s="1"/>
      <c r="S15" s="1"/>
      <c r="T15" s="1"/>
      <c r="U15" s="1"/>
      <c r="V15" s="1"/>
      <c r="W15" s="1"/>
      <c r="X15" s="1"/>
    </row>
    <row r="16" spans="1:24" s="30" customFormat="1" ht="15.75" x14ac:dyDescent="0.2">
      <c r="A16" s="25" t="s">
        <v>85</v>
      </c>
      <c r="B16" s="33" t="s">
        <v>622</v>
      </c>
      <c r="C16" s="27" t="s">
        <v>75</v>
      </c>
      <c r="D16" s="27">
        <v>3</v>
      </c>
      <c r="E16" s="29"/>
      <c r="F16" s="29">
        <f t="shared" si="0"/>
        <v>0</v>
      </c>
      <c r="G16" s="4"/>
      <c r="H16" s="4"/>
      <c r="I16" s="4"/>
      <c r="J16" s="4"/>
      <c r="K16" s="4"/>
      <c r="L16" s="1"/>
      <c r="M16" s="1"/>
      <c r="N16" s="1"/>
      <c r="O16" s="1"/>
      <c r="P16" s="1"/>
      <c r="Q16" s="1"/>
      <c r="R16" s="1"/>
      <c r="S16" s="1"/>
      <c r="T16" s="1"/>
      <c r="U16" s="1"/>
      <c r="V16" s="1"/>
      <c r="W16" s="1"/>
      <c r="X16" s="1"/>
    </row>
    <row r="17" spans="1:24" s="30" customFormat="1" ht="15.75" x14ac:dyDescent="0.2">
      <c r="A17" s="25" t="s">
        <v>86</v>
      </c>
      <c r="B17" s="33" t="s">
        <v>87</v>
      </c>
      <c r="C17" s="27" t="s">
        <v>75</v>
      </c>
      <c r="D17" s="27">
        <v>3</v>
      </c>
      <c r="E17" s="29"/>
      <c r="F17" s="29">
        <f t="shared" si="0"/>
        <v>0</v>
      </c>
      <c r="G17" s="4"/>
      <c r="H17" s="4"/>
      <c r="I17" s="4"/>
      <c r="J17" s="4"/>
      <c r="K17" s="4"/>
      <c r="L17" s="1"/>
      <c r="M17" s="1"/>
      <c r="N17" s="1"/>
      <c r="O17" s="1"/>
      <c r="P17" s="1"/>
      <c r="Q17" s="1"/>
      <c r="R17" s="1"/>
      <c r="S17" s="1"/>
      <c r="T17" s="1"/>
      <c r="U17" s="1"/>
      <c r="V17" s="1"/>
      <c r="W17" s="1"/>
      <c r="X17" s="1"/>
    </row>
    <row r="18" spans="1:24" s="30" customFormat="1" ht="15.75" x14ac:dyDescent="0.2">
      <c r="A18" s="25" t="s">
        <v>88</v>
      </c>
      <c r="B18" s="33" t="s">
        <v>89</v>
      </c>
      <c r="C18" s="27" t="s">
        <v>75</v>
      </c>
      <c r="D18" s="27">
        <v>3</v>
      </c>
      <c r="E18" s="29"/>
      <c r="F18" s="29">
        <f t="shared" si="0"/>
        <v>0</v>
      </c>
      <c r="G18" s="4"/>
      <c r="H18" s="4"/>
      <c r="I18" s="4"/>
      <c r="J18" s="4"/>
      <c r="K18" s="4"/>
      <c r="L18" s="1"/>
      <c r="M18" s="1"/>
      <c r="N18" s="1"/>
      <c r="O18" s="1"/>
      <c r="P18" s="1"/>
      <c r="Q18" s="1"/>
      <c r="R18" s="1"/>
      <c r="S18" s="1"/>
      <c r="T18" s="1"/>
      <c r="U18" s="1"/>
      <c r="V18" s="1"/>
      <c r="W18" s="1"/>
      <c r="X18" s="1"/>
    </row>
    <row r="19" spans="1:24" s="30" customFormat="1" ht="15.75" x14ac:dyDescent="0.2">
      <c r="A19" s="25" t="s">
        <v>90</v>
      </c>
      <c r="B19" s="33" t="s">
        <v>91</v>
      </c>
      <c r="C19" s="27" t="s">
        <v>75</v>
      </c>
      <c r="D19" s="27">
        <v>3</v>
      </c>
      <c r="E19" s="29"/>
      <c r="F19" s="29">
        <f t="shared" si="0"/>
        <v>0</v>
      </c>
      <c r="G19" s="4"/>
      <c r="H19" s="4"/>
      <c r="I19" s="4"/>
      <c r="J19" s="4"/>
      <c r="K19" s="4"/>
      <c r="L19" s="1"/>
      <c r="M19" s="1"/>
      <c r="N19" s="1"/>
      <c r="O19" s="1"/>
      <c r="P19" s="1"/>
      <c r="Q19" s="1"/>
      <c r="R19" s="1"/>
      <c r="S19" s="1"/>
      <c r="T19" s="1"/>
      <c r="U19" s="1"/>
      <c r="V19" s="1"/>
      <c r="W19" s="1"/>
      <c r="X19" s="1"/>
    </row>
    <row r="20" spans="1:24" s="30" customFormat="1" ht="30" x14ac:dyDescent="0.2">
      <c r="A20" s="25" t="s">
        <v>92</v>
      </c>
      <c r="B20" s="33" t="s">
        <v>668</v>
      </c>
      <c r="C20" s="27" t="s">
        <v>75</v>
      </c>
      <c r="D20" s="27">
        <v>3</v>
      </c>
      <c r="E20" s="29"/>
      <c r="F20" s="29">
        <f>D20*E20</f>
        <v>0</v>
      </c>
      <c r="G20" s="4"/>
      <c r="H20" s="4"/>
      <c r="I20" s="4"/>
      <c r="J20" s="4"/>
      <c r="K20" s="4"/>
      <c r="L20" s="1"/>
      <c r="M20" s="1"/>
      <c r="N20" s="1"/>
      <c r="O20" s="1"/>
      <c r="P20" s="1"/>
      <c r="Q20" s="1"/>
      <c r="R20" s="1"/>
      <c r="S20" s="1"/>
      <c r="T20" s="1"/>
      <c r="U20" s="1"/>
      <c r="V20" s="1"/>
      <c r="W20" s="1"/>
      <c r="X20" s="1"/>
    </row>
    <row r="21" spans="1:24" s="30" customFormat="1" ht="30" x14ac:dyDescent="0.2">
      <c r="A21" s="25" t="s">
        <v>94</v>
      </c>
      <c r="B21" s="33" t="s">
        <v>669</v>
      </c>
      <c r="C21" s="27" t="s">
        <v>75</v>
      </c>
      <c r="D21" s="27">
        <v>3</v>
      </c>
      <c r="E21" s="29"/>
      <c r="F21" s="29">
        <f>D21*E21</f>
        <v>0</v>
      </c>
      <c r="G21" s="4"/>
      <c r="H21" s="4"/>
      <c r="I21" s="4"/>
      <c r="J21" s="4"/>
      <c r="K21" s="4"/>
      <c r="L21" s="1"/>
      <c r="M21" s="1"/>
      <c r="N21" s="1"/>
      <c r="O21" s="1"/>
      <c r="P21" s="1"/>
      <c r="Q21" s="1"/>
      <c r="R21" s="1"/>
      <c r="S21" s="1"/>
      <c r="T21" s="1"/>
      <c r="U21" s="1"/>
      <c r="V21" s="1"/>
      <c r="W21" s="1"/>
      <c r="X21" s="1"/>
    </row>
    <row r="22" spans="1:24" s="30" customFormat="1" ht="15.75" x14ac:dyDescent="0.2">
      <c r="A22" s="25" t="s">
        <v>670</v>
      </c>
      <c r="B22" s="33" t="s">
        <v>93</v>
      </c>
      <c r="C22" s="27"/>
      <c r="D22" s="27"/>
      <c r="E22" s="29"/>
      <c r="F22" s="29">
        <f t="shared" si="0"/>
        <v>0</v>
      </c>
      <c r="G22" s="4"/>
      <c r="H22" s="4"/>
      <c r="I22" s="4"/>
      <c r="J22" s="4"/>
      <c r="K22" s="4"/>
      <c r="L22" s="1"/>
      <c r="M22" s="1"/>
      <c r="N22" s="1"/>
      <c r="O22" s="1"/>
      <c r="P22" s="1"/>
      <c r="Q22" s="1"/>
      <c r="R22" s="1"/>
      <c r="S22" s="1"/>
      <c r="T22" s="1"/>
      <c r="U22" s="1"/>
      <c r="V22" s="1"/>
      <c r="W22" s="1"/>
      <c r="X22" s="1"/>
    </row>
    <row r="23" spans="1:24" s="30" customFormat="1" ht="15.75" x14ac:dyDescent="0.2">
      <c r="A23" s="25" t="s">
        <v>671</v>
      </c>
      <c r="B23" s="33" t="s">
        <v>93</v>
      </c>
      <c r="C23" s="27"/>
      <c r="D23" s="27"/>
      <c r="E23" s="29"/>
      <c r="F23" s="29">
        <f t="shared" si="0"/>
        <v>0</v>
      </c>
      <c r="G23" s="4"/>
      <c r="H23" s="4"/>
      <c r="I23" s="4"/>
      <c r="J23" s="4"/>
      <c r="K23" s="4"/>
      <c r="L23" s="1"/>
      <c r="M23" s="1"/>
      <c r="N23" s="1"/>
      <c r="O23" s="1"/>
      <c r="P23" s="1"/>
      <c r="Q23" s="1"/>
      <c r="R23" s="1"/>
      <c r="S23" s="1"/>
      <c r="T23" s="1"/>
      <c r="U23" s="1"/>
      <c r="V23" s="1"/>
      <c r="W23" s="1"/>
      <c r="X23" s="1"/>
    </row>
    <row r="24" spans="1:24" s="30" customFormat="1" ht="16.5" thickBot="1" x14ac:dyDescent="0.3">
      <c r="A24" s="25"/>
      <c r="B24" s="31" t="s">
        <v>96</v>
      </c>
      <c r="C24" s="27"/>
      <c r="D24" s="27"/>
      <c r="E24" s="28" t="s">
        <v>97</v>
      </c>
      <c r="F24" s="32">
        <f>SUM(F11:F23)</f>
        <v>0</v>
      </c>
      <c r="G24" s="4"/>
      <c r="H24" s="4"/>
      <c r="I24" s="4"/>
      <c r="J24" s="4"/>
      <c r="K24" s="4"/>
      <c r="L24" s="1"/>
      <c r="M24" s="1"/>
      <c r="N24" s="1"/>
      <c r="O24" s="1"/>
      <c r="P24" s="1"/>
      <c r="Q24" s="1"/>
      <c r="R24" s="1"/>
      <c r="S24" s="1"/>
      <c r="T24" s="1"/>
      <c r="U24" s="1"/>
      <c r="V24" s="1"/>
      <c r="W24" s="1"/>
      <c r="X24" s="1"/>
    </row>
    <row r="25" spans="1:24" s="30" customFormat="1" x14ac:dyDescent="0.2">
      <c r="A25" s="4"/>
      <c r="B25" s="4"/>
      <c r="C25" s="4"/>
      <c r="D25" s="4"/>
      <c r="E25" s="4"/>
      <c r="F25" s="4"/>
      <c r="G25" s="4"/>
      <c r="H25" s="4"/>
      <c r="I25" s="4"/>
      <c r="J25" s="4"/>
      <c r="K25" s="4"/>
      <c r="L25" s="1"/>
      <c r="M25" s="1"/>
      <c r="N25" s="1"/>
      <c r="O25" s="1"/>
      <c r="P25" s="1"/>
      <c r="Q25" s="1"/>
      <c r="R25" s="1"/>
      <c r="S25" s="1"/>
      <c r="T25" s="1"/>
      <c r="U25" s="1"/>
      <c r="V25" s="1"/>
      <c r="W25" s="1"/>
      <c r="X25" s="1"/>
    </row>
    <row r="26" spans="1:24" s="30" customFormat="1" ht="15.75" x14ac:dyDescent="0.2">
      <c r="A26" s="23" t="s">
        <v>98</v>
      </c>
      <c r="B26" s="20" t="s">
        <v>99</v>
      </c>
      <c r="C26" s="20"/>
      <c r="D26" s="20"/>
      <c r="E26" s="20"/>
      <c r="F26" s="24"/>
      <c r="G26" s="4"/>
      <c r="H26" s="4"/>
      <c r="I26" s="4"/>
      <c r="J26" s="4"/>
      <c r="K26" s="4"/>
      <c r="L26" s="1"/>
      <c r="M26" s="1"/>
      <c r="N26" s="1"/>
      <c r="O26" s="1"/>
      <c r="P26" s="1"/>
      <c r="Q26" s="1"/>
      <c r="R26" s="1"/>
      <c r="S26" s="1"/>
      <c r="T26" s="1"/>
      <c r="U26" s="1"/>
      <c r="V26" s="1"/>
      <c r="W26" s="1"/>
      <c r="X26" s="1"/>
    </row>
    <row r="27" spans="1:24" s="30" customFormat="1" ht="30" x14ac:dyDescent="0.2">
      <c r="A27" s="25" t="s">
        <v>100</v>
      </c>
      <c r="B27" s="33" t="s">
        <v>214</v>
      </c>
      <c r="C27" s="27" t="s">
        <v>75</v>
      </c>
      <c r="D27" s="27">
        <v>3</v>
      </c>
      <c r="E27" s="29"/>
      <c r="F27" s="29">
        <f t="shared" ref="F27:F33" si="1">D27*E27</f>
        <v>0</v>
      </c>
      <c r="G27" s="4"/>
      <c r="H27" s="4"/>
      <c r="I27" s="4"/>
      <c r="J27" s="4"/>
      <c r="K27" s="4"/>
      <c r="L27" s="1"/>
      <c r="M27" s="1"/>
      <c r="N27" s="1"/>
      <c r="O27" s="1"/>
      <c r="P27" s="1"/>
      <c r="Q27" s="1"/>
      <c r="R27" s="1"/>
      <c r="S27" s="1"/>
      <c r="T27" s="1"/>
      <c r="U27" s="1"/>
      <c r="V27" s="1"/>
      <c r="W27" s="1"/>
      <c r="X27" s="1"/>
    </row>
    <row r="28" spans="1:24" s="30" customFormat="1" ht="15.75" x14ac:dyDescent="0.2">
      <c r="A28" s="25" t="s">
        <v>101</v>
      </c>
      <c r="B28" s="33" t="s">
        <v>664</v>
      </c>
      <c r="C28" s="27" t="s">
        <v>75</v>
      </c>
      <c r="D28" s="27">
        <v>3</v>
      </c>
      <c r="E28" s="29"/>
      <c r="F28" s="29">
        <f t="shared" si="1"/>
        <v>0</v>
      </c>
      <c r="G28" s="4"/>
      <c r="H28" s="4"/>
      <c r="I28" s="4"/>
      <c r="J28" s="4"/>
      <c r="K28" s="4"/>
      <c r="L28" s="1"/>
      <c r="M28" s="1"/>
      <c r="N28" s="1"/>
      <c r="O28" s="1"/>
      <c r="P28" s="1"/>
      <c r="Q28" s="1"/>
      <c r="R28" s="1"/>
      <c r="S28" s="1"/>
      <c r="T28" s="1"/>
      <c r="U28" s="1"/>
      <c r="V28" s="1"/>
      <c r="W28" s="1"/>
      <c r="X28" s="1"/>
    </row>
    <row r="29" spans="1:24" s="30" customFormat="1" ht="15.75" x14ac:dyDescent="0.2">
      <c r="A29" s="25" t="s">
        <v>102</v>
      </c>
      <c r="B29" s="33" t="s">
        <v>103</v>
      </c>
      <c r="C29" s="27" t="s">
        <v>75</v>
      </c>
      <c r="D29" s="27">
        <v>3</v>
      </c>
      <c r="E29" s="29"/>
      <c r="F29" s="29">
        <f t="shared" si="1"/>
        <v>0</v>
      </c>
      <c r="G29" s="4"/>
      <c r="H29" s="4"/>
      <c r="I29" s="4"/>
      <c r="J29" s="4"/>
      <c r="K29" s="4"/>
      <c r="L29" s="1"/>
      <c r="M29" s="1"/>
      <c r="N29" s="1"/>
      <c r="O29" s="1"/>
      <c r="P29" s="1"/>
      <c r="Q29" s="1"/>
      <c r="R29" s="1"/>
      <c r="S29" s="1"/>
      <c r="T29" s="1"/>
      <c r="U29" s="1"/>
      <c r="V29" s="1"/>
      <c r="W29" s="1"/>
      <c r="X29" s="1"/>
    </row>
    <row r="30" spans="1:24" s="30" customFormat="1" ht="15.75" x14ac:dyDescent="0.2">
      <c r="A30" s="25" t="s">
        <v>104</v>
      </c>
      <c r="B30" s="33" t="s">
        <v>621</v>
      </c>
      <c r="C30" s="27" t="s">
        <v>82</v>
      </c>
      <c r="D30" s="27">
        <v>3</v>
      </c>
      <c r="E30" s="29"/>
      <c r="F30" s="29">
        <f t="shared" si="1"/>
        <v>0</v>
      </c>
      <c r="G30" s="4"/>
      <c r="H30" s="4"/>
      <c r="I30" s="4"/>
      <c r="J30" s="4"/>
      <c r="K30" s="4"/>
      <c r="L30" s="1"/>
      <c r="M30" s="1"/>
      <c r="N30" s="1"/>
      <c r="O30" s="1"/>
      <c r="P30" s="1"/>
      <c r="Q30" s="1"/>
      <c r="R30" s="1"/>
      <c r="S30" s="1"/>
      <c r="T30" s="1"/>
      <c r="U30" s="1"/>
      <c r="V30" s="1"/>
      <c r="W30" s="1"/>
      <c r="X30" s="1"/>
    </row>
    <row r="31" spans="1:24" s="30" customFormat="1" ht="15.75" x14ac:dyDescent="0.2">
      <c r="A31" s="25" t="s">
        <v>105</v>
      </c>
      <c r="B31" s="33" t="s">
        <v>106</v>
      </c>
      <c r="C31" s="27" t="s">
        <v>75</v>
      </c>
      <c r="D31" s="27">
        <v>3</v>
      </c>
      <c r="E31" s="29"/>
      <c r="F31" s="29">
        <f t="shared" si="1"/>
        <v>0</v>
      </c>
      <c r="G31" s="4"/>
      <c r="H31" s="4"/>
      <c r="I31" s="4"/>
      <c r="J31" s="4"/>
      <c r="K31" s="4"/>
      <c r="L31" s="1"/>
      <c r="M31" s="1"/>
      <c r="N31" s="1"/>
      <c r="O31" s="1"/>
      <c r="P31" s="1"/>
      <c r="Q31" s="1"/>
      <c r="R31" s="1"/>
      <c r="S31" s="1"/>
      <c r="T31" s="1"/>
      <c r="U31" s="1"/>
      <c r="V31" s="1"/>
      <c r="W31" s="1"/>
      <c r="X31" s="1"/>
    </row>
    <row r="32" spans="1:24" s="30" customFormat="1" ht="15.75" x14ac:dyDescent="0.2">
      <c r="A32" s="25" t="s">
        <v>207</v>
      </c>
      <c r="B32" s="33" t="s">
        <v>93</v>
      </c>
      <c r="C32" s="27"/>
      <c r="D32" s="27"/>
      <c r="E32" s="29"/>
      <c r="F32" s="29">
        <f t="shared" si="1"/>
        <v>0</v>
      </c>
      <c r="G32" s="4"/>
      <c r="H32" s="4"/>
      <c r="I32" s="4"/>
      <c r="J32" s="4"/>
      <c r="K32" s="4"/>
      <c r="L32" s="1"/>
      <c r="M32" s="1"/>
      <c r="N32" s="1"/>
      <c r="O32" s="1"/>
      <c r="P32" s="1"/>
      <c r="Q32" s="1"/>
      <c r="R32" s="1"/>
      <c r="S32" s="1"/>
      <c r="T32" s="1"/>
      <c r="U32" s="1"/>
      <c r="V32" s="1"/>
      <c r="W32" s="1"/>
      <c r="X32" s="1"/>
    </row>
    <row r="33" spans="1:24" s="30" customFormat="1" ht="15.75" x14ac:dyDescent="0.2">
      <c r="A33" s="25" t="s">
        <v>107</v>
      </c>
      <c r="B33" s="33" t="s">
        <v>93</v>
      </c>
      <c r="C33" s="27"/>
      <c r="D33" s="27"/>
      <c r="E33" s="29"/>
      <c r="F33" s="29">
        <f t="shared" si="1"/>
        <v>0</v>
      </c>
      <c r="G33" s="4"/>
      <c r="H33" s="4"/>
      <c r="I33" s="4"/>
      <c r="J33" s="4"/>
      <c r="K33" s="4"/>
      <c r="L33" s="1"/>
      <c r="M33" s="1"/>
      <c r="N33" s="1"/>
      <c r="O33" s="1"/>
      <c r="P33" s="1"/>
      <c r="Q33" s="1"/>
      <c r="R33" s="1"/>
      <c r="S33" s="1"/>
      <c r="T33" s="1"/>
      <c r="U33" s="1"/>
      <c r="V33" s="1"/>
      <c r="W33" s="1"/>
      <c r="X33" s="1"/>
    </row>
    <row r="34" spans="1:24" s="30" customFormat="1" ht="16.5" thickBot="1" x14ac:dyDescent="0.3">
      <c r="A34" s="25"/>
      <c r="B34" s="31" t="s">
        <v>108</v>
      </c>
      <c r="C34" s="27"/>
      <c r="D34" s="27"/>
      <c r="E34" s="28" t="s">
        <v>97</v>
      </c>
      <c r="F34" s="32">
        <f>SUM(F27:F33)</f>
        <v>0</v>
      </c>
      <c r="G34" s="4"/>
      <c r="H34" s="4"/>
      <c r="I34" s="4"/>
      <c r="J34" s="4"/>
      <c r="K34" s="4"/>
      <c r="L34" s="1"/>
      <c r="M34" s="1"/>
      <c r="N34" s="1"/>
      <c r="O34" s="1"/>
      <c r="P34" s="1"/>
      <c r="Q34" s="1"/>
      <c r="R34" s="1"/>
      <c r="S34" s="1"/>
      <c r="T34" s="1"/>
      <c r="U34" s="1"/>
      <c r="V34" s="1"/>
      <c r="W34" s="1"/>
      <c r="X34" s="1"/>
    </row>
    <row r="35" spans="1:24" s="30" customFormat="1" x14ac:dyDescent="0.2">
      <c r="A35" s="4"/>
      <c r="B35" s="4"/>
      <c r="C35" s="4"/>
      <c r="D35" s="4"/>
      <c r="E35" s="4"/>
      <c r="F35" s="4"/>
      <c r="G35" s="4"/>
      <c r="H35" s="4"/>
      <c r="I35" s="4"/>
      <c r="J35" s="4"/>
      <c r="K35" s="4"/>
      <c r="L35" s="1"/>
      <c r="M35" s="1"/>
      <c r="N35" s="1"/>
      <c r="O35" s="1"/>
      <c r="P35" s="1"/>
      <c r="Q35" s="1"/>
      <c r="R35" s="1"/>
      <c r="S35" s="1"/>
      <c r="T35" s="1"/>
      <c r="U35" s="1"/>
      <c r="V35" s="1"/>
      <c r="W35" s="1"/>
      <c r="X35" s="1"/>
    </row>
    <row r="36" spans="1:24" s="30" customFormat="1" ht="15.75" x14ac:dyDescent="0.2">
      <c r="A36" s="23" t="s">
        <v>109</v>
      </c>
      <c r="B36" s="20" t="s">
        <v>110</v>
      </c>
      <c r="C36" s="20"/>
      <c r="D36" s="20"/>
      <c r="E36" s="20"/>
      <c r="F36" s="24"/>
      <c r="G36" s="4"/>
      <c r="H36" s="4"/>
      <c r="I36" s="4"/>
      <c r="J36" s="4"/>
      <c r="K36" s="4"/>
      <c r="L36" s="1"/>
      <c r="M36" s="1"/>
      <c r="N36" s="1"/>
      <c r="O36" s="1"/>
      <c r="P36" s="1"/>
      <c r="Q36" s="1"/>
      <c r="R36" s="1"/>
      <c r="S36" s="1"/>
      <c r="T36" s="1"/>
      <c r="U36" s="1"/>
      <c r="V36" s="1"/>
      <c r="W36" s="1"/>
      <c r="X36" s="1"/>
    </row>
    <row r="37" spans="1:24" s="30" customFormat="1" ht="45" x14ac:dyDescent="0.2">
      <c r="A37" s="25" t="s">
        <v>111</v>
      </c>
      <c r="B37" s="33" t="s">
        <v>633</v>
      </c>
      <c r="C37" s="27" t="s">
        <v>50</v>
      </c>
      <c r="D37" s="27">
        <v>90</v>
      </c>
      <c r="E37" s="29"/>
      <c r="F37" s="29">
        <f t="shared" ref="F37:F48" si="2">D37*E37</f>
        <v>0</v>
      </c>
      <c r="G37" s="4"/>
      <c r="H37" s="4"/>
      <c r="I37" s="4"/>
      <c r="J37" s="4"/>
      <c r="K37" s="4"/>
      <c r="L37" s="1"/>
      <c r="M37" s="1"/>
      <c r="N37" s="1"/>
      <c r="O37" s="1"/>
      <c r="P37" s="1"/>
      <c r="Q37" s="1"/>
      <c r="R37" s="1"/>
      <c r="S37" s="1"/>
      <c r="T37" s="1"/>
      <c r="U37" s="1"/>
      <c r="V37" s="1"/>
      <c r="W37" s="1"/>
      <c r="X37" s="1"/>
    </row>
    <row r="38" spans="1:24" s="30" customFormat="1" ht="30" x14ac:dyDescent="0.2">
      <c r="A38" s="25" t="s">
        <v>112</v>
      </c>
      <c r="B38" s="33" t="s">
        <v>626</v>
      </c>
      <c r="C38" s="27" t="s">
        <v>50</v>
      </c>
      <c r="D38" s="27">
        <v>90</v>
      </c>
      <c r="E38" s="29"/>
      <c r="F38" s="29">
        <f t="shared" si="2"/>
        <v>0</v>
      </c>
      <c r="G38" s="4"/>
      <c r="H38" s="4"/>
      <c r="I38" s="4"/>
      <c r="J38" s="4"/>
      <c r="K38" s="4"/>
      <c r="L38" s="1"/>
      <c r="M38" s="1"/>
      <c r="N38" s="1"/>
      <c r="O38" s="1"/>
      <c r="P38" s="1"/>
      <c r="Q38" s="1"/>
      <c r="R38" s="1"/>
      <c r="S38" s="1"/>
      <c r="T38" s="1"/>
      <c r="U38" s="1"/>
      <c r="V38" s="1"/>
      <c r="W38" s="1"/>
      <c r="X38" s="1"/>
    </row>
    <row r="39" spans="1:24" s="30" customFormat="1" ht="15.75" x14ac:dyDescent="0.2">
      <c r="A39" s="25" t="s">
        <v>113</v>
      </c>
      <c r="B39" s="33" t="s">
        <v>117</v>
      </c>
      <c r="C39" s="27" t="s">
        <v>82</v>
      </c>
      <c r="D39" s="27">
        <v>3</v>
      </c>
      <c r="E39" s="29"/>
      <c r="F39" s="29">
        <f t="shared" si="2"/>
        <v>0</v>
      </c>
      <c r="G39" s="4"/>
      <c r="H39" s="4"/>
      <c r="I39" s="4"/>
      <c r="J39" s="4"/>
      <c r="K39" s="4"/>
      <c r="L39" s="1"/>
      <c r="M39" s="1"/>
      <c r="N39" s="1"/>
      <c r="O39" s="1"/>
      <c r="P39" s="1"/>
      <c r="Q39" s="1"/>
      <c r="R39" s="1"/>
      <c r="S39" s="1"/>
      <c r="T39" s="1"/>
      <c r="U39" s="1"/>
      <c r="V39" s="1"/>
      <c r="W39" s="1"/>
      <c r="X39" s="1"/>
    </row>
    <row r="40" spans="1:24" ht="15.75" x14ac:dyDescent="0.2">
      <c r="A40" s="25" t="s">
        <v>114</v>
      </c>
      <c r="B40" s="33" t="s">
        <v>120</v>
      </c>
      <c r="C40" s="27" t="s">
        <v>75</v>
      </c>
      <c r="D40" s="27">
        <v>3</v>
      </c>
      <c r="E40" s="29"/>
      <c r="F40" s="29">
        <f t="shared" si="2"/>
        <v>0</v>
      </c>
      <c r="G40" s="4"/>
      <c r="H40" s="4"/>
      <c r="I40" s="4"/>
      <c r="J40" s="4"/>
      <c r="K40" s="4"/>
    </row>
    <row r="41" spans="1:24" ht="15.75" x14ac:dyDescent="0.2">
      <c r="A41" s="25" t="s">
        <v>116</v>
      </c>
      <c r="B41" s="33" t="s">
        <v>122</v>
      </c>
      <c r="C41" s="27" t="s">
        <v>75</v>
      </c>
      <c r="D41" s="27">
        <v>3</v>
      </c>
      <c r="E41" s="29"/>
      <c r="F41" s="29">
        <f t="shared" si="2"/>
        <v>0</v>
      </c>
      <c r="G41" s="4"/>
      <c r="H41" s="4"/>
      <c r="I41" s="4"/>
      <c r="J41" s="4"/>
      <c r="K41" s="4"/>
    </row>
    <row r="42" spans="1:24" ht="15.75" x14ac:dyDescent="0.2">
      <c r="A42" s="25" t="s">
        <v>118</v>
      </c>
      <c r="B42" s="33" t="s">
        <v>124</v>
      </c>
      <c r="C42" s="27" t="s">
        <v>75</v>
      </c>
      <c r="D42" s="27">
        <v>3</v>
      </c>
      <c r="E42" s="29"/>
      <c r="F42" s="29">
        <f t="shared" si="2"/>
        <v>0</v>
      </c>
      <c r="G42" s="4"/>
      <c r="H42" s="4"/>
      <c r="I42" s="4"/>
      <c r="J42" s="4"/>
      <c r="K42" s="4"/>
    </row>
    <row r="43" spans="1:24" ht="15.75" x14ac:dyDescent="0.2">
      <c r="A43" s="25" t="s">
        <v>119</v>
      </c>
      <c r="B43" s="33" t="s">
        <v>131</v>
      </c>
      <c r="C43" s="27" t="s">
        <v>82</v>
      </c>
      <c r="D43" s="27">
        <v>3</v>
      </c>
      <c r="E43" s="29"/>
      <c r="F43" s="29">
        <f t="shared" si="2"/>
        <v>0</v>
      </c>
      <c r="G43" s="4"/>
      <c r="H43" s="4"/>
      <c r="I43" s="4"/>
      <c r="J43" s="4"/>
      <c r="K43" s="4"/>
    </row>
    <row r="44" spans="1:24" ht="15.75" x14ac:dyDescent="0.2">
      <c r="A44" s="25" t="s">
        <v>121</v>
      </c>
      <c r="B44" s="33" t="s">
        <v>623</v>
      </c>
      <c r="C44" s="27" t="s">
        <v>50</v>
      </c>
      <c r="D44" s="27">
        <v>90</v>
      </c>
      <c r="E44" s="29"/>
      <c r="F44" s="29">
        <f t="shared" si="2"/>
        <v>0</v>
      </c>
      <c r="G44" s="4"/>
      <c r="H44" s="4"/>
      <c r="I44" s="4"/>
      <c r="J44" s="4"/>
      <c r="K44" s="4"/>
    </row>
    <row r="45" spans="1:24" ht="30" x14ac:dyDescent="0.25">
      <c r="A45" s="147" t="s">
        <v>123</v>
      </c>
      <c r="B45" s="148" t="s">
        <v>676</v>
      </c>
      <c r="C45" s="149" t="s">
        <v>50</v>
      </c>
      <c r="D45" s="149">
        <v>75</v>
      </c>
      <c r="E45" s="150"/>
      <c r="F45" s="150">
        <f t="shared" si="2"/>
        <v>0</v>
      </c>
    </row>
    <row r="46" spans="1:24" ht="30" x14ac:dyDescent="0.25">
      <c r="A46" s="147" t="s">
        <v>125</v>
      </c>
      <c r="B46" s="148" t="s">
        <v>677</v>
      </c>
      <c r="C46" s="149" t="s">
        <v>50</v>
      </c>
      <c r="D46" s="149">
        <v>75</v>
      </c>
      <c r="E46" s="150"/>
      <c r="F46" s="150">
        <f t="shared" si="2"/>
        <v>0</v>
      </c>
    </row>
    <row r="47" spans="1:24" ht="15.75" x14ac:dyDescent="0.25">
      <c r="A47" s="25" t="s">
        <v>128</v>
      </c>
      <c r="B47" s="33" t="s">
        <v>93</v>
      </c>
      <c r="C47" s="27"/>
      <c r="D47" s="27"/>
      <c r="E47" s="29"/>
      <c r="F47" s="29">
        <f t="shared" si="2"/>
        <v>0</v>
      </c>
    </row>
    <row r="48" spans="1:24" ht="15.75" x14ac:dyDescent="0.25">
      <c r="A48" s="25" t="s">
        <v>675</v>
      </c>
      <c r="B48" s="33" t="s">
        <v>93</v>
      </c>
      <c r="C48" s="27"/>
      <c r="D48" s="27"/>
      <c r="E48" s="29"/>
      <c r="F48" s="29">
        <f t="shared" si="2"/>
        <v>0</v>
      </c>
    </row>
    <row r="49" spans="1:6" ht="16.5" thickBot="1" x14ac:dyDescent="0.3">
      <c r="A49" s="25"/>
      <c r="B49" s="31" t="s">
        <v>132</v>
      </c>
      <c r="C49" s="27"/>
      <c r="D49" s="27"/>
      <c r="E49" s="28" t="s">
        <v>97</v>
      </c>
      <c r="F49" s="32">
        <f>SUM(F37:F48)</f>
        <v>0</v>
      </c>
    </row>
    <row r="51" spans="1:6" ht="15.75" x14ac:dyDescent="0.25">
      <c r="A51" s="23" t="s">
        <v>133</v>
      </c>
      <c r="B51" s="20" t="s">
        <v>134</v>
      </c>
      <c r="C51" s="20"/>
      <c r="D51" s="20"/>
      <c r="E51" s="20"/>
      <c r="F51" s="24"/>
    </row>
    <row r="52" spans="1:6" ht="15.75" x14ac:dyDescent="0.25">
      <c r="A52" s="25" t="s">
        <v>135</v>
      </c>
      <c r="B52" s="33" t="s">
        <v>634</v>
      </c>
      <c r="C52" s="27" t="s">
        <v>50</v>
      </c>
      <c r="D52" s="27">
        <v>20</v>
      </c>
      <c r="E52" s="29"/>
      <c r="F52" s="29">
        <f t="shared" ref="F52:F57" si="3">D52*E52</f>
        <v>0</v>
      </c>
    </row>
    <row r="53" spans="1:6" ht="15.75" x14ac:dyDescent="0.25">
      <c r="A53" s="25" t="s">
        <v>136</v>
      </c>
      <c r="B53" s="33" t="s">
        <v>624</v>
      </c>
      <c r="C53" s="27" t="s">
        <v>75</v>
      </c>
      <c r="D53" s="27">
        <v>3</v>
      </c>
      <c r="E53" s="29"/>
      <c r="F53" s="29">
        <f t="shared" si="3"/>
        <v>0</v>
      </c>
    </row>
    <row r="54" spans="1:6" ht="15.75" x14ac:dyDescent="0.25">
      <c r="A54" s="25" t="s">
        <v>137</v>
      </c>
      <c r="B54" s="33" t="s">
        <v>625</v>
      </c>
      <c r="C54" s="27" t="s">
        <v>50</v>
      </c>
      <c r="D54" s="27">
        <v>30</v>
      </c>
      <c r="E54" s="29"/>
      <c r="F54" s="29">
        <f t="shared" si="3"/>
        <v>0</v>
      </c>
    </row>
    <row r="55" spans="1:6" ht="15.75" x14ac:dyDescent="0.25">
      <c r="A55" s="25" t="s">
        <v>138</v>
      </c>
      <c r="B55" s="33" t="s">
        <v>140</v>
      </c>
      <c r="C55" s="27" t="s">
        <v>50</v>
      </c>
      <c r="D55" s="27">
        <v>30</v>
      </c>
      <c r="E55" s="29"/>
      <c r="F55" s="29">
        <f t="shared" si="3"/>
        <v>0</v>
      </c>
    </row>
    <row r="56" spans="1:6" ht="15.75" x14ac:dyDescent="0.25">
      <c r="A56" s="25" t="s">
        <v>139</v>
      </c>
      <c r="B56" s="33" t="s">
        <v>93</v>
      </c>
      <c r="C56" s="27"/>
      <c r="D56" s="27"/>
      <c r="E56" s="29"/>
      <c r="F56" s="29">
        <f t="shared" si="3"/>
        <v>0</v>
      </c>
    </row>
    <row r="57" spans="1:6" ht="15.75" x14ac:dyDescent="0.25">
      <c r="A57" s="25" t="s">
        <v>141</v>
      </c>
      <c r="B57" s="33" t="s">
        <v>93</v>
      </c>
      <c r="C57" s="27"/>
      <c r="D57" s="27"/>
      <c r="E57" s="29"/>
      <c r="F57" s="29">
        <f t="shared" si="3"/>
        <v>0</v>
      </c>
    </row>
    <row r="58" spans="1:6" ht="16.5" thickBot="1" x14ac:dyDescent="0.3">
      <c r="A58" s="25"/>
      <c r="B58" s="31" t="s">
        <v>142</v>
      </c>
      <c r="C58" s="27"/>
      <c r="D58" s="27"/>
      <c r="E58" s="28" t="s">
        <v>97</v>
      </c>
      <c r="F58" s="32">
        <f>SUM(F52:F57)</f>
        <v>0</v>
      </c>
    </row>
    <row r="60" spans="1:6" ht="15.75" x14ac:dyDescent="0.25">
      <c r="A60" s="23" t="s">
        <v>143</v>
      </c>
      <c r="B60" s="20" t="s">
        <v>144</v>
      </c>
      <c r="C60" s="20"/>
      <c r="D60" s="20"/>
      <c r="E60" s="20"/>
      <c r="F60" s="24"/>
    </row>
    <row r="61" spans="1:6" ht="60" x14ac:dyDescent="0.25">
      <c r="A61" s="25"/>
      <c r="B61" s="33" t="s">
        <v>673</v>
      </c>
      <c r="C61" s="27"/>
      <c r="D61" s="27"/>
      <c r="E61" s="29"/>
      <c r="F61" s="29"/>
    </row>
    <row r="62" spans="1:6" ht="30" x14ac:dyDescent="0.25">
      <c r="A62" s="25" t="s">
        <v>145</v>
      </c>
      <c r="B62" s="33" t="s">
        <v>629</v>
      </c>
      <c r="C62" s="27" t="s">
        <v>50</v>
      </c>
      <c r="D62" s="27">
        <v>3</v>
      </c>
      <c r="E62" s="29"/>
      <c r="F62" s="29">
        <f t="shared" ref="F62:F66" si="4">D62*E62</f>
        <v>0</v>
      </c>
    </row>
    <row r="63" spans="1:6" ht="15.75" x14ac:dyDescent="0.25">
      <c r="A63" s="25" t="s">
        <v>146</v>
      </c>
      <c r="B63" s="33" t="s">
        <v>147</v>
      </c>
      <c r="C63" s="27" t="s">
        <v>50</v>
      </c>
      <c r="D63" s="27">
        <v>90</v>
      </c>
      <c r="E63" s="29"/>
      <c r="F63" s="29">
        <f t="shared" si="4"/>
        <v>0</v>
      </c>
    </row>
    <row r="64" spans="1:6" ht="15.75" x14ac:dyDescent="0.25">
      <c r="A64" s="25" t="s">
        <v>148</v>
      </c>
      <c r="B64" s="33" t="s">
        <v>151</v>
      </c>
      <c r="C64" s="27" t="s">
        <v>75</v>
      </c>
      <c r="D64" s="27">
        <v>6</v>
      </c>
      <c r="E64" s="29"/>
      <c r="F64" s="29">
        <f t="shared" si="4"/>
        <v>0</v>
      </c>
    </row>
    <row r="65" spans="1:6" ht="15.75" x14ac:dyDescent="0.25">
      <c r="A65" s="25" t="s">
        <v>149</v>
      </c>
      <c r="B65" s="33" t="s">
        <v>93</v>
      </c>
      <c r="C65" s="27"/>
      <c r="D65" s="27"/>
      <c r="E65" s="29"/>
      <c r="F65" s="29">
        <f t="shared" si="4"/>
        <v>0</v>
      </c>
    </row>
    <row r="66" spans="1:6" ht="15.75" x14ac:dyDescent="0.25">
      <c r="A66" s="25" t="s">
        <v>150</v>
      </c>
      <c r="B66" s="33" t="s">
        <v>93</v>
      </c>
      <c r="C66" s="27"/>
      <c r="D66" s="27"/>
      <c r="E66" s="29"/>
      <c r="F66" s="29">
        <f t="shared" si="4"/>
        <v>0</v>
      </c>
    </row>
    <row r="67" spans="1:6" ht="16.5" thickBot="1" x14ac:dyDescent="0.3">
      <c r="A67" s="25"/>
      <c r="B67" s="31" t="s">
        <v>152</v>
      </c>
      <c r="C67" s="27"/>
      <c r="D67" s="27"/>
      <c r="E67" s="28" t="s">
        <v>97</v>
      </c>
      <c r="F67" s="32">
        <f>SUM(F62:F66)</f>
        <v>0</v>
      </c>
    </row>
    <row r="69" spans="1:6" ht="15.75" x14ac:dyDescent="0.25">
      <c r="A69" s="23" t="s">
        <v>153</v>
      </c>
      <c r="B69" s="20" t="s">
        <v>154</v>
      </c>
      <c r="C69" s="20"/>
      <c r="D69" s="20"/>
      <c r="E69" s="20"/>
      <c r="F69" s="24"/>
    </row>
    <row r="70" spans="1:6" ht="15.75" x14ac:dyDescent="0.25">
      <c r="A70" s="25" t="s">
        <v>155</v>
      </c>
      <c r="B70" s="33" t="s">
        <v>156</v>
      </c>
      <c r="C70" s="27" t="s">
        <v>75</v>
      </c>
      <c r="D70" s="27">
        <v>3</v>
      </c>
      <c r="E70" s="29"/>
      <c r="F70" s="29">
        <f t="shared" ref="F70:F79" si="5">D70*E70</f>
        <v>0</v>
      </c>
    </row>
    <row r="71" spans="1:6" ht="15.75" x14ac:dyDescent="0.25">
      <c r="A71" s="25" t="s">
        <v>157</v>
      </c>
      <c r="B71" s="33" t="s">
        <v>158</v>
      </c>
      <c r="C71" s="27" t="s">
        <v>75</v>
      </c>
      <c r="D71" s="27">
        <v>3</v>
      </c>
      <c r="E71" s="29"/>
      <c r="F71" s="29">
        <f t="shared" si="5"/>
        <v>0</v>
      </c>
    </row>
    <row r="72" spans="1:6" ht="15.75" x14ac:dyDescent="0.25">
      <c r="A72" s="25" t="s">
        <v>159</v>
      </c>
      <c r="B72" s="33" t="s">
        <v>666</v>
      </c>
      <c r="C72" s="27" t="s">
        <v>75</v>
      </c>
      <c r="D72" s="27">
        <v>3</v>
      </c>
      <c r="E72" s="29"/>
      <c r="F72" s="29">
        <f t="shared" si="5"/>
        <v>0</v>
      </c>
    </row>
    <row r="73" spans="1:6" ht="15.75" x14ac:dyDescent="0.25">
      <c r="A73" s="25" t="s">
        <v>160</v>
      </c>
      <c r="B73" s="33" t="s">
        <v>627</v>
      </c>
      <c r="C73" s="27"/>
      <c r="D73" s="27">
        <v>3</v>
      </c>
      <c r="E73" s="29"/>
      <c r="F73" s="29">
        <f t="shared" si="5"/>
        <v>0</v>
      </c>
    </row>
    <row r="74" spans="1:6" ht="15.75" x14ac:dyDescent="0.25">
      <c r="A74" s="25" t="s">
        <v>161</v>
      </c>
      <c r="B74" s="33" t="s">
        <v>163</v>
      </c>
      <c r="C74" s="27" t="s">
        <v>50</v>
      </c>
      <c r="D74" s="27">
        <v>80</v>
      </c>
      <c r="E74" s="29"/>
      <c r="F74" s="29">
        <f t="shared" si="5"/>
        <v>0</v>
      </c>
    </row>
    <row r="75" spans="1:6" ht="15.75" x14ac:dyDescent="0.25">
      <c r="A75" s="25" t="s">
        <v>162</v>
      </c>
      <c r="B75" s="33" t="s">
        <v>165</v>
      </c>
      <c r="C75" s="27" t="s">
        <v>75</v>
      </c>
      <c r="D75" s="27">
        <v>1</v>
      </c>
      <c r="E75" s="29"/>
      <c r="F75" s="29">
        <f t="shared" si="5"/>
        <v>0</v>
      </c>
    </row>
    <row r="76" spans="1:6" ht="15.75" x14ac:dyDescent="0.25">
      <c r="A76" s="25" t="s">
        <v>164</v>
      </c>
      <c r="B76" s="33" t="s">
        <v>167</v>
      </c>
      <c r="C76" s="27" t="s">
        <v>95</v>
      </c>
      <c r="D76" s="27">
        <v>1</v>
      </c>
      <c r="E76" s="29"/>
      <c r="F76" s="29">
        <f t="shared" si="5"/>
        <v>0</v>
      </c>
    </row>
    <row r="77" spans="1:6" ht="15.75" x14ac:dyDescent="0.25">
      <c r="A77" s="25" t="s">
        <v>166</v>
      </c>
      <c r="B77" s="33" t="s">
        <v>169</v>
      </c>
      <c r="C77" s="27" t="s">
        <v>95</v>
      </c>
      <c r="D77" s="27">
        <v>1</v>
      </c>
      <c r="E77" s="29"/>
      <c r="F77" s="29">
        <f t="shared" si="5"/>
        <v>0</v>
      </c>
    </row>
    <row r="78" spans="1:6" ht="15.75" x14ac:dyDescent="0.25">
      <c r="A78" s="25" t="s">
        <v>168</v>
      </c>
      <c r="B78" s="33" t="s">
        <v>93</v>
      </c>
      <c r="C78" s="27"/>
      <c r="D78" s="27"/>
      <c r="E78" s="29"/>
      <c r="F78" s="29">
        <f t="shared" si="5"/>
        <v>0</v>
      </c>
    </row>
    <row r="79" spans="1:6" ht="15.75" x14ac:dyDescent="0.25">
      <c r="A79" s="25" t="s">
        <v>170</v>
      </c>
      <c r="B79" s="33" t="s">
        <v>93</v>
      </c>
      <c r="C79" s="27"/>
      <c r="D79" s="27"/>
      <c r="E79" s="29"/>
      <c r="F79" s="29">
        <f t="shared" si="5"/>
        <v>0</v>
      </c>
    </row>
    <row r="80" spans="1:6" ht="16.5" thickBot="1" x14ac:dyDescent="0.3">
      <c r="A80" s="25"/>
      <c r="B80" s="31" t="s">
        <v>171</v>
      </c>
      <c r="C80" s="27"/>
      <c r="D80" s="27"/>
      <c r="E80" s="28" t="s">
        <v>97</v>
      </c>
      <c r="F80" s="32">
        <f>SUM(F70:F79)</f>
        <v>0</v>
      </c>
    </row>
    <row r="82" spans="1:6" ht="31.5" x14ac:dyDescent="0.25">
      <c r="A82" s="145" t="s">
        <v>175</v>
      </c>
      <c r="B82" s="20" t="s">
        <v>172</v>
      </c>
      <c r="C82" s="20"/>
      <c r="D82" s="20"/>
      <c r="E82" s="20"/>
      <c r="F82" s="24"/>
    </row>
    <row r="83" spans="1:6" ht="60" x14ac:dyDescent="0.25">
      <c r="A83" s="25" t="s">
        <v>177</v>
      </c>
      <c r="B83" s="33" t="s">
        <v>173</v>
      </c>
      <c r="C83" s="27" t="s">
        <v>95</v>
      </c>
      <c r="D83" s="27">
        <v>1</v>
      </c>
      <c r="E83" s="29"/>
      <c r="F83" s="29">
        <f t="shared" ref="F83:F86" si="6">D83*E83</f>
        <v>0</v>
      </c>
    </row>
    <row r="84" spans="1:6" ht="45" x14ac:dyDescent="0.25">
      <c r="A84" s="25" t="s">
        <v>178</v>
      </c>
      <c r="B84" s="33" t="s">
        <v>174</v>
      </c>
      <c r="C84" s="27" t="s">
        <v>95</v>
      </c>
      <c r="D84" s="27">
        <v>1</v>
      </c>
      <c r="E84" s="29"/>
      <c r="F84" s="29">
        <f t="shared" si="6"/>
        <v>0</v>
      </c>
    </row>
    <row r="85" spans="1:6" ht="15.75" x14ac:dyDescent="0.25">
      <c r="A85" s="25" t="s">
        <v>180</v>
      </c>
      <c r="B85" s="33" t="s">
        <v>93</v>
      </c>
      <c r="C85" s="27"/>
      <c r="D85" s="27"/>
      <c r="E85" s="29"/>
      <c r="F85" s="29">
        <f t="shared" si="6"/>
        <v>0</v>
      </c>
    </row>
    <row r="86" spans="1:6" ht="15.75" x14ac:dyDescent="0.25">
      <c r="A86" s="25" t="s">
        <v>182</v>
      </c>
      <c r="B86" s="33" t="s">
        <v>93</v>
      </c>
      <c r="C86" s="27"/>
      <c r="D86" s="27"/>
      <c r="E86" s="29"/>
      <c r="F86" s="29">
        <f t="shared" si="6"/>
        <v>0</v>
      </c>
    </row>
    <row r="87" spans="1:6" ht="16.5" thickBot="1" x14ac:dyDescent="0.3">
      <c r="A87" s="25"/>
      <c r="B87" s="31" t="s">
        <v>637</v>
      </c>
      <c r="C87" s="27"/>
      <c r="D87" s="27"/>
      <c r="E87" s="28" t="s">
        <v>97</v>
      </c>
      <c r="F87" s="32">
        <f>SUM(F83:F86)</f>
        <v>0</v>
      </c>
    </row>
    <row r="89" spans="1:6" ht="15.75" x14ac:dyDescent="0.25">
      <c r="A89" s="145" t="s">
        <v>661</v>
      </c>
      <c r="B89" s="20" t="s">
        <v>176</v>
      </c>
      <c r="C89" s="20"/>
      <c r="D89" s="20"/>
      <c r="E89" s="20"/>
      <c r="F89" s="24"/>
    </row>
    <row r="90" spans="1:6" ht="45" customHeight="1" x14ac:dyDescent="0.25">
      <c r="A90" s="25" t="s">
        <v>638</v>
      </c>
      <c r="B90" s="33" t="s">
        <v>628</v>
      </c>
      <c r="C90" s="27"/>
      <c r="D90" s="27"/>
      <c r="E90" s="29"/>
      <c r="F90" s="154" t="s">
        <v>678</v>
      </c>
    </row>
    <row r="91" spans="1:6" ht="15.75" x14ac:dyDescent="0.25">
      <c r="A91" s="25" t="s">
        <v>639</v>
      </c>
      <c r="B91" s="33" t="s">
        <v>179</v>
      </c>
      <c r="C91" s="27"/>
      <c r="D91" s="27"/>
      <c r="E91" s="29"/>
      <c r="F91" s="155"/>
    </row>
    <row r="92" spans="1:6" ht="15.75" x14ac:dyDescent="0.25">
      <c r="A92" s="25" t="s">
        <v>640</v>
      </c>
      <c r="B92" s="33" t="s">
        <v>181</v>
      </c>
      <c r="C92" s="27"/>
      <c r="D92" s="27"/>
      <c r="E92" s="29"/>
      <c r="F92" s="155"/>
    </row>
    <row r="93" spans="1:6" ht="15.75" x14ac:dyDescent="0.25">
      <c r="A93" s="25" t="s">
        <v>641</v>
      </c>
      <c r="B93" s="33" t="s">
        <v>620</v>
      </c>
      <c r="C93" s="27"/>
      <c r="D93" s="27"/>
      <c r="E93" s="29"/>
      <c r="F93" s="155"/>
    </row>
    <row r="94" spans="1:6" ht="15.75" x14ac:dyDescent="0.25">
      <c r="A94" s="25" t="s">
        <v>642</v>
      </c>
      <c r="B94" s="33" t="s">
        <v>115</v>
      </c>
      <c r="C94" s="27"/>
      <c r="D94" s="27"/>
      <c r="E94" s="29"/>
      <c r="F94" s="155"/>
    </row>
    <row r="95" spans="1:6" ht="15.75" x14ac:dyDescent="0.25">
      <c r="A95" s="25" t="s">
        <v>643</v>
      </c>
      <c r="B95" s="33" t="s">
        <v>93</v>
      </c>
      <c r="C95" s="27"/>
      <c r="D95" s="27"/>
      <c r="E95" s="29"/>
      <c r="F95" s="155"/>
    </row>
    <row r="96" spans="1:6" ht="15.75" x14ac:dyDescent="0.25">
      <c r="A96" s="25" t="s">
        <v>644</v>
      </c>
      <c r="B96" s="33" t="s">
        <v>93</v>
      </c>
      <c r="C96" s="27"/>
      <c r="D96" s="27"/>
      <c r="E96" s="29"/>
      <c r="F96" s="156"/>
    </row>
    <row r="97" spans="1:6" ht="16.5" thickBot="1" x14ac:dyDescent="0.3">
      <c r="A97" s="25"/>
      <c r="B97" s="151" t="s">
        <v>645</v>
      </c>
      <c r="C97" s="149"/>
      <c r="D97" s="149"/>
      <c r="E97" s="152" t="s">
        <v>97</v>
      </c>
      <c r="F97" s="153">
        <f>403774.682</f>
        <v>403774.68199999997</v>
      </c>
    </row>
    <row r="99" spans="1:6" ht="15.75" x14ac:dyDescent="0.25">
      <c r="A99" s="23" t="s">
        <v>184</v>
      </c>
      <c r="B99" s="20" t="s">
        <v>185</v>
      </c>
      <c r="C99" s="20"/>
      <c r="D99" s="20"/>
      <c r="E99" s="20"/>
      <c r="F99" s="24"/>
    </row>
    <row r="100" spans="1:6" ht="30" x14ac:dyDescent="0.25">
      <c r="A100" s="25" t="s">
        <v>186</v>
      </c>
      <c r="B100" s="33" t="s">
        <v>187</v>
      </c>
      <c r="C100" s="27" t="s">
        <v>75</v>
      </c>
      <c r="D100" s="27">
        <v>3</v>
      </c>
      <c r="E100" s="29"/>
      <c r="F100" s="29">
        <f t="shared" ref="F100:F111" si="7">D100*E100</f>
        <v>0</v>
      </c>
    </row>
    <row r="101" spans="1:6" ht="30" x14ac:dyDescent="0.25">
      <c r="A101" s="25" t="s">
        <v>188</v>
      </c>
      <c r="B101" s="33" t="s">
        <v>189</v>
      </c>
      <c r="C101" s="27" t="s">
        <v>75</v>
      </c>
      <c r="D101" s="27">
        <v>3</v>
      </c>
      <c r="E101" s="29"/>
      <c r="F101" s="29">
        <f t="shared" si="7"/>
        <v>0</v>
      </c>
    </row>
    <row r="102" spans="1:6" ht="15.75" x14ac:dyDescent="0.25">
      <c r="A102" s="25" t="s">
        <v>190</v>
      </c>
      <c r="B102" s="33" t="s">
        <v>191</v>
      </c>
      <c r="C102" s="27" t="s">
        <v>75</v>
      </c>
      <c r="D102" s="27">
        <v>3</v>
      </c>
      <c r="E102" s="29"/>
      <c r="F102" s="29">
        <f t="shared" si="7"/>
        <v>0</v>
      </c>
    </row>
    <row r="103" spans="1:6" ht="15.75" x14ac:dyDescent="0.25">
      <c r="A103" s="147" t="s">
        <v>192</v>
      </c>
      <c r="B103" s="148" t="s">
        <v>183</v>
      </c>
      <c r="C103" s="149" t="s">
        <v>75</v>
      </c>
      <c r="D103" s="149">
        <v>120</v>
      </c>
      <c r="E103" s="150"/>
      <c r="F103" s="150">
        <f t="shared" si="7"/>
        <v>0</v>
      </c>
    </row>
    <row r="104" spans="1:6" ht="30" x14ac:dyDescent="0.25">
      <c r="A104" s="25" t="s">
        <v>194</v>
      </c>
      <c r="B104" s="33" t="s">
        <v>193</v>
      </c>
      <c r="C104" s="27" t="s">
        <v>75</v>
      </c>
      <c r="D104" s="27">
        <v>3</v>
      </c>
      <c r="E104" s="29"/>
      <c r="F104" s="29">
        <f t="shared" si="7"/>
        <v>0</v>
      </c>
    </row>
    <row r="105" spans="1:6" ht="15.75" x14ac:dyDescent="0.25">
      <c r="A105" s="25" t="s">
        <v>646</v>
      </c>
      <c r="B105" s="33" t="s">
        <v>636</v>
      </c>
      <c r="C105" s="27" t="s">
        <v>75</v>
      </c>
      <c r="D105" s="27">
        <v>3</v>
      </c>
      <c r="E105" s="29"/>
      <c r="F105" s="29">
        <f t="shared" si="7"/>
        <v>0</v>
      </c>
    </row>
    <row r="106" spans="1:6" ht="15.75" x14ac:dyDescent="0.25">
      <c r="A106" s="25" t="s">
        <v>195</v>
      </c>
      <c r="B106" s="33" t="s">
        <v>665</v>
      </c>
      <c r="C106" s="27" t="s">
        <v>632</v>
      </c>
      <c r="D106" s="27">
        <v>1</v>
      </c>
      <c r="E106" s="29"/>
      <c r="F106" s="29">
        <f t="shared" si="7"/>
        <v>0</v>
      </c>
    </row>
    <row r="107" spans="1:6" ht="15.75" x14ac:dyDescent="0.25">
      <c r="A107" s="25" t="s">
        <v>647</v>
      </c>
      <c r="B107" s="33" t="s">
        <v>129</v>
      </c>
      <c r="C107" s="27" t="s">
        <v>75</v>
      </c>
      <c r="D107" s="27">
        <v>3</v>
      </c>
      <c r="E107" s="29"/>
      <c r="F107" s="29">
        <f t="shared" si="7"/>
        <v>0</v>
      </c>
    </row>
    <row r="108" spans="1:6" ht="15.75" x14ac:dyDescent="0.25">
      <c r="A108" s="25" t="s">
        <v>648</v>
      </c>
      <c r="B108" s="33" t="s">
        <v>130</v>
      </c>
      <c r="C108" s="27" t="s">
        <v>75</v>
      </c>
      <c r="D108" s="27">
        <v>3</v>
      </c>
      <c r="E108" s="29"/>
      <c r="F108" s="29">
        <f t="shared" si="7"/>
        <v>0</v>
      </c>
    </row>
    <row r="109" spans="1:6" ht="15.75" x14ac:dyDescent="0.25">
      <c r="A109" s="25" t="s">
        <v>649</v>
      </c>
      <c r="B109" s="33" t="s">
        <v>635</v>
      </c>
      <c r="C109" s="27" t="s">
        <v>75</v>
      </c>
      <c r="D109" s="27">
        <v>3</v>
      </c>
      <c r="E109" s="29"/>
      <c r="F109" s="29">
        <f t="shared" si="7"/>
        <v>0</v>
      </c>
    </row>
    <row r="110" spans="1:6" ht="15.75" x14ac:dyDescent="0.25">
      <c r="A110" s="25" t="s">
        <v>650</v>
      </c>
      <c r="B110" s="33" t="s">
        <v>93</v>
      </c>
      <c r="C110" s="27"/>
      <c r="D110" s="27"/>
      <c r="E110" s="29"/>
      <c r="F110" s="29">
        <f t="shared" si="7"/>
        <v>0</v>
      </c>
    </row>
    <row r="111" spans="1:6" ht="15.75" x14ac:dyDescent="0.25">
      <c r="A111" s="25" t="s">
        <v>674</v>
      </c>
      <c r="B111" s="33" t="s">
        <v>93</v>
      </c>
      <c r="C111" s="27"/>
      <c r="D111" s="27"/>
      <c r="E111" s="29"/>
      <c r="F111" s="29">
        <f t="shared" si="7"/>
        <v>0</v>
      </c>
    </row>
    <row r="112" spans="1:6" ht="16.5" thickBot="1" x14ac:dyDescent="0.3">
      <c r="A112" s="25"/>
      <c r="B112" s="31" t="s">
        <v>196</v>
      </c>
      <c r="C112" s="27"/>
      <c r="D112" s="27"/>
      <c r="E112" s="28" t="s">
        <v>97</v>
      </c>
      <c r="F112" s="32">
        <f>SUM(F100:F111)</f>
        <v>0</v>
      </c>
    </row>
    <row r="114" spans="1:6" ht="15.75" x14ac:dyDescent="0.25">
      <c r="A114" s="145" t="s">
        <v>662</v>
      </c>
      <c r="B114" s="20" t="s">
        <v>198</v>
      </c>
      <c r="C114" s="20"/>
      <c r="D114" s="20"/>
      <c r="E114" s="20"/>
      <c r="F114" s="24"/>
    </row>
    <row r="115" spans="1:6" ht="15.75" x14ac:dyDescent="0.25">
      <c r="A115" s="25" t="s">
        <v>651</v>
      </c>
      <c r="B115" s="33" t="s">
        <v>630</v>
      </c>
      <c r="C115" s="27" t="s">
        <v>632</v>
      </c>
      <c r="D115" s="27">
        <v>1</v>
      </c>
      <c r="E115" s="29"/>
      <c r="F115" s="29">
        <v>0</v>
      </c>
    </row>
    <row r="116" spans="1:6" ht="15.75" x14ac:dyDescent="0.25">
      <c r="A116" s="25" t="s">
        <v>652</v>
      </c>
      <c r="B116" s="33" t="s">
        <v>631</v>
      </c>
      <c r="C116" s="27"/>
      <c r="D116" s="27"/>
      <c r="E116" s="29"/>
      <c r="F116" s="29"/>
    </row>
    <row r="117" spans="1:6" ht="15.75" x14ac:dyDescent="0.25">
      <c r="A117" s="25" t="s">
        <v>653</v>
      </c>
      <c r="B117" s="33" t="s">
        <v>93</v>
      </c>
      <c r="C117" s="27"/>
      <c r="D117" s="27"/>
      <c r="E117" s="29"/>
      <c r="F117" s="29">
        <f>D117*E117</f>
        <v>0</v>
      </c>
    </row>
    <row r="118" spans="1:6" ht="16.5" thickBot="1" x14ac:dyDescent="0.3">
      <c r="A118" s="25"/>
      <c r="B118" s="31" t="s">
        <v>654</v>
      </c>
      <c r="C118" s="27"/>
      <c r="D118" s="27"/>
      <c r="E118" s="28" t="s">
        <v>97</v>
      </c>
      <c r="F118" s="32">
        <f>SUM(F115:F117)</f>
        <v>0</v>
      </c>
    </row>
    <row r="121" spans="1:6" ht="15.75" x14ac:dyDescent="0.25">
      <c r="A121" s="145" t="s">
        <v>197</v>
      </c>
      <c r="B121" s="20" t="s">
        <v>202</v>
      </c>
      <c r="C121" s="20"/>
      <c r="D121" s="20"/>
      <c r="E121" s="20"/>
      <c r="F121" s="24"/>
    </row>
    <row r="122" spans="1:6" ht="75" x14ac:dyDescent="0.25">
      <c r="A122" s="25"/>
      <c r="B122" s="26" t="s">
        <v>203</v>
      </c>
      <c r="C122" s="27"/>
      <c r="D122" s="27"/>
      <c r="E122" s="29"/>
      <c r="F122" s="29"/>
    </row>
    <row r="123" spans="1:6" ht="15.75" x14ac:dyDescent="0.25">
      <c r="A123" s="25" t="s">
        <v>199</v>
      </c>
      <c r="B123" s="31"/>
      <c r="C123" s="27"/>
      <c r="D123" s="27"/>
      <c r="E123" s="29"/>
      <c r="F123" s="29">
        <f t="shared" ref="F123:F130" si="8">D123*E123</f>
        <v>0</v>
      </c>
    </row>
    <row r="124" spans="1:6" ht="15.75" x14ac:dyDescent="0.25">
      <c r="A124" s="25" t="s">
        <v>655</v>
      </c>
      <c r="B124" s="31"/>
      <c r="C124" s="27"/>
      <c r="D124" s="27"/>
      <c r="E124" s="29"/>
      <c r="F124" s="29">
        <f t="shared" si="8"/>
        <v>0</v>
      </c>
    </row>
    <row r="125" spans="1:6" ht="15.75" x14ac:dyDescent="0.25">
      <c r="A125" s="25" t="s">
        <v>656</v>
      </c>
      <c r="B125" s="31"/>
      <c r="C125" s="27"/>
      <c r="D125" s="27"/>
      <c r="E125" s="29"/>
      <c r="F125" s="29">
        <f t="shared" si="8"/>
        <v>0</v>
      </c>
    </row>
    <row r="126" spans="1:6" ht="15.75" x14ac:dyDescent="0.25">
      <c r="A126" s="25" t="s">
        <v>657</v>
      </c>
      <c r="B126" s="31"/>
      <c r="C126" s="27"/>
      <c r="D126" s="27"/>
      <c r="E126" s="29"/>
      <c r="F126" s="29">
        <f t="shared" si="8"/>
        <v>0</v>
      </c>
    </row>
    <row r="127" spans="1:6" ht="15.75" x14ac:dyDescent="0.25">
      <c r="A127" s="25" t="s">
        <v>658</v>
      </c>
      <c r="B127" s="31"/>
      <c r="C127" s="27"/>
      <c r="D127" s="27"/>
      <c r="E127" s="29"/>
      <c r="F127" s="29">
        <f t="shared" si="8"/>
        <v>0</v>
      </c>
    </row>
    <row r="128" spans="1:6" ht="15.75" x14ac:dyDescent="0.25">
      <c r="A128" s="25" t="s">
        <v>659</v>
      </c>
      <c r="B128" s="31"/>
      <c r="C128" s="27"/>
      <c r="D128" s="27"/>
      <c r="E128" s="29"/>
      <c r="F128" s="29">
        <f t="shared" si="8"/>
        <v>0</v>
      </c>
    </row>
    <row r="129" spans="1:6" ht="15.75" x14ac:dyDescent="0.25">
      <c r="A129" s="25" t="s">
        <v>200</v>
      </c>
      <c r="B129" s="31"/>
      <c r="C129" s="27"/>
      <c r="D129" s="27"/>
      <c r="E129" s="29"/>
      <c r="F129" s="29">
        <f t="shared" si="8"/>
        <v>0</v>
      </c>
    </row>
    <row r="130" spans="1:6" ht="15.75" x14ac:dyDescent="0.25">
      <c r="A130" s="25" t="s">
        <v>201</v>
      </c>
      <c r="B130" s="31"/>
      <c r="C130" s="27"/>
      <c r="D130" s="27"/>
      <c r="E130" s="29"/>
      <c r="F130" s="29">
        <f t="shared" si="8"/>
        <v>0</v>
      </c>
    </row>
    <row r="131" spans="1:6" ht="16.5" thickBot="1" x14ac:dyDescent="0.3">
      <c r="A131" s="25"/>
      <c r="B131" s="31" t="s">
        <v>660</v>
      </c>
      <c r="C131" s="27"/>
      <c r="D131" s="27"/>
      <c r="E131" s="28" t="s">
        <v>97</v>
      </c>
      <c r="F131" s="32">
        <f>SUM(F123:F130)</f>
        <v>0</v>
      </c>
    </row>
    <row r="133" spans="1:6" ht="16.5" thickBot="1" x14ac:dyDescent="0.3">
      <c r="A133" s="25"/>
      <c r="B133" s="31" t="s">
        <v>204</v>
      </c>
      <c r="C133" s="27"/>
      <c r="D133" s="27"/>
      <c r="E133" s="28" t="s">
        <v>205</v>
      </c>
      <c r="F133" s="32">
        <f>F24+F34+F49+F58+F67+F80+F87+F97+F112+F118+F131</f>
        <v>403774.68199999997</v>
      </c>
    </row>
    <row r="134" spans="1:6" ht="16.5" thickBot="1" x14ac:dyDescent="0.3">
      <c r="A134" s="25"/>
      <c r="B134" s="31" t="s">
        <v>206</v>
      </c>
      <c r="C134" s="27"/>
      <c r="D134" s="27"/>
      <c r="E134" s="28"/>
      <c r="F134" s="29"/>
    </row>
  </sheetData>
  <mergeCells count="1">
    <mergeCell ref="F90:F96"/>
  </mergeCells>
  <phoneticPr fontId="26" type="noConversion"/>
  <printOptions horizontalCentered="1"/>
  <pageMargins left="0.78749999999999998" right="0.78749999999999998" top="0.98402777777777795" bottom="0.98402777777777795" header="0.511811023622047" footer="0.511811023622047"/>
  <pageSetup paperSize="9" scale="53" fitToHeight="0" orientation="portrait" horizontalDpi="300" verticalDpi="300" r:id="rId1"/>
  <rowBreaks count="2" manualBreakCount="2">
    <brk id="39" max="16383" man="1"/>
    <brk id="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12C6-8747-48D4-9752-FA98E3D480DF}">
  <sheetPr>
    <pageSetUpPr fitToPage="1"/>
  </sheetPr>
  <dimension ref="A1:H317"/>
  <sheetViews>
    <sheetView zoomScale="85" zoomScaleNormal="85" workbookViewId="0">
      <pane ySplit="14" topLeftCell="A17" activePane="bottomLeft" state="frozen"/>
      <selection pane="bottomLeft" activeCell="H36" sqref="H36"/>
    </sheetView>
  </sheetViews>
  <sheetFormatPr defaultColWidth="8.7109375" defaultRowHeight="15" x14ac:dyDescent="0.25"/>
  <cols>
    <col min="1" max="1" width="4" customWidth="1"/>
    <col min="2" max="2" width="38" customWidth="1"/>
    <col min="3" max="3" width="8" customWidth="1"/>
    <col min="4" max="4" width="16" customWidth="1"/>
    <col min="5" max="5" width="14" customWidth="1"/>
    <col min="6" max="6" width="8" customWidth="1"/>
    <col min="7" max="7" width="24" customWidth="1"/>
    <col min="8" max="8" width="8" customWidth="1"/>
  </cols>
  <sheetData>
    <row r="1" spans="1:8" x14ac:dyDescent="0.25">
      <c r="A1" s="160" t="s">
        <v>614</v>
      </c>
      <c r="B1" s="161"/>
      <c r="C1" s="161"/>
      <c r="D1" s="161"/>
      <c r="E1" s="161"/>
      <c r="F1" s="161"/>
      <c r="G1" s="161"/>
      <c r="H1" s="162"/>
    </row>
    <row r="2" spans="1:8" x14ac:dyDescent="0.25">
      <c r="A2" s="163" t="s">
        <v>615</v>
      </c>
      <c r="B2" s="164"/>
      <c r="C2" s="164"/>
      <c r="D2" s="164"/>
      <c r="E2" s="164"/>
      <c r="F2" s="164"/>
      <c r="G2" s="164"/>
      <c r="H2" s="165"/>
    </row>
    <row r="3" spans="1:8" x14ac:dyDescent="0.25">
      <c r="A3" s="166" t="s">
        <v>221</v>
      </c>
      <c r="B3" s="167"/>
      <c r="C3" s="167"/>
      <c r="D3" s="167"/>
      <c r="E3" s="167"/>
      <c r="F3" s="167"/>
      <c r="G3" s="167"/>
      <c r="H3" s="168"/>
    </row>
    <row r="4" spans="1:8" x14ac:dyDescent="0.25">
      <c r="A4" s="117">
        <v>1</v>
      </c>
      <c r="B4" s="169" t="s">
        <v>222</v>
      </c>
      <c r="C4" s="169"/>
      <c r="D4" s="169"/>
      <c r="E4" s="169"/>
      <c r="F4" s="169"/>
      <c r="G4" s="169"/>
      <c r="H4" s="170"/>
    </row>
    <row r="5" spans="1:8" x14ac:dyDescent="0.25">
      <c r="A5" s="117">
        <v>2</v>
      </c>
      <c r="B5" s="169" t="s">
        <v>223</v>
      </c>
      <c r="C5" s="169"/>
      <c r="D5" s="169"/>
      <c r="E5" s="169"/>
      <c r="F5" s="169"/>
      <c r="G5" s="169"/>
      <c r="H5" s="170"/>
    </row>
    <row r="6" spans="1:8" x14ac:dyDescent="0.25">
      <c r="A6" s="117">
        <v>3</v>
      </c>
      <c r="B6" s="169" t="s">
        <v>224</v>
      </c>
      <c r="C6" s="169"/>
      <c r="D6" s="169"/>
      <c r="E6" s="169"/>
      <c r="F6" s="169"/>
      <c r="G6" s="169"/>
      <c r="H6" s="170"/>
    </row>
    <row r="7" spans="1:8" x14ac:dyDescent="0.25">
      <c r="A7" s="117">
        <v>4</v>
      </c>
      <c r="B7" s="169" t="s">
        <v>225</v>
      </c>
      <c r="C7" s="169"/>
      <c r="D7" s="169"/>
      <c r="E7" s="169"/>
      <c r="F7" s="169"/>
      <c r="G7" s="169"/>
      <c r="H7" s="170"/>
    </row>
    <row r="8" spans="1:8" x14ac:dyDescent="0.25">
      <c r="A8" s="117">
        <v>5</v>
      </c>
      <c r="B8" s="169" t="s">
        <v>226</v>
      </c>
      <c r="C8" s="169"/>
      <c r="D8" s="169"/>
      <c r="E8" s="169"/>
      <c r="F8" s="169"/>
      <c r="G8" s="169"/>
      <c r="H8" s="170"/>
    </row>
    <row r="9" spans="1:8" x14ac:dyDescent="0.25">
      <c r="A9" s="117">
        <v>6</v>
      </c>
      <c r="B9" s="169" t="s">
        <v>227</v>
      </c>
      <c r="C9" s="169"/>
      <c r="D9" s="169"/>
      <c r="E9" s="169"/>
      <c r="F9" s="169"/>
      <c r="G9" s="169"/>
      <c r="H9" s="170"/>
    </row>
    <row r="10" spans="1:8" x14ac:dyDescent="0.25">
      <c r="A10" s="117">
        <v>7</v>
      </c>
      <c r="B10" s="169" t="s">
        <v>228</v>
      </c>
      <c r="C10" s="169"/>
      <c r="D10" s="169"/>
      <c r="E10" s="169"/>
      <c r="F10" s="169"/>
      <c r="G10" s="169"/>
      <c r="H10" s="170"/>
    </row>
    <row r="11" spans="1:8" x14ac:dyDescent="0.25">
      <c r="A11" s="118"/>
      <c r="B11" s="171" t="s">
        <v>229</v>
      </c>
      <c r="C11" s="171"/>
      <c r="D11" s="171"/>
      <c r="E11" s="171"/>
      <c r="F11" s="171"/>
      <c r="G11" s="171"/>
      <c r="H11" s="172"/>
    </row>
    <row r="12" spans="1:8" ht="15.75" thickBot="1" x14ac:dyDescent="0.3">
      <c r="A12" s="119"/>
      <c r="B12" s="120"/>
      <c r="C12" s="120"/>
      <c r="D12" s="120"/>
      <c r="E12" s="120"/>
      <c r="F12" s="120"/>
      <c r="G12" s="120"/>
      <c r="H12" s="121"/>
    </row>
    <row r="13" spans="1:8" ht="25.5" x14ac:dyDescent="0.25">
      <c r="A13" s="122" t="s">
        <v>230</v>
      </c>
      <c r="B13" s="123" t="s">
        <v>9</v>
      </c>
      <c r="C13" s="123" t="s">
        <v>12</v>
      </c>
      <c r="D13" s="123" t="s">
        <v>231</v>
      </c>
      <c r="E13" s="123" t="s">
        <v>232</v>
      </c>
      <c r="F13" s="123" t="s">
        <v>233</v>
      </c>
      <c r="G13" s="123" t="s">
        <v>234</v>
      </c>
      <c r="H13" s="124" t="s">
        <v>235</v>
      </c>
    </row>
    <row r="14" spans="1:8" x14ac:dyDescent="0.25">
      <c r="A14" s="157" t="s">
        <v>236</v>
      </c>
      <c r="B14" s="158"/>
      <c r="C14" s="158"/>
      <c r="D14" s="158"/>
      <c r="E14" s="158"/>
      <c r="F14" s="158"/>
      <c r="G14" s="158"/>
      <c r="H14" s="159"/>
    </row>
    <row r="15" spans="1:8" ht="25.5" x14ac:dyDescent="0.25">
      <c r="A15" s="125">
        <v>1</v>
      </c>
      <c r="B15" s="126" t="s">
        <v>237</v>
      </c>
      <c r="C15" s="127" t="s">
        <v>127</v>
      </c>
      <c r="D15" s="127" t="s">
        <v>238</v>
      </c>
      <c r="E15" s="128"/>
      <c r="F15" s="127"/>
      <c r="G15" s="126"/>
      <c r="H15" s="129"/>
    </row>
    <row r="16" spans="1:8" x14ac:dyDescent="0.25">
      <c r="A16" s="130">
        <v>2</v>
      </c>
      <c r="B16" s="131" t="s">
        <v>239</v>
      </c>
      <c r="C16" s="132" t="s">
        <v>127</v>
      </c>
      <c r="D16" s="132"/>
      <c r="E16" s="128"/>
      <c r="F16" s="132"/>
      <c r="G16" s="131"/>
      <c r="H16" s="133"/>
    </row>
    <row r="17" spans="1:8" x14ac:dyDescent="0.25">
      <c r="A17" s="125">
        <v>3</v>
      </c>
      <c r="B17" s="126" t="s">
        <v>240</v>
      </c>
      <c r="C17" s="127" t="s">
        <v>127</v>
      </c>
      <c r="D17" s="127"/>
      <c r="E17" s="128"/>
      <c r="F17" s="127"/>
      <c r="G17" s="126"/>
      <c r="H17" s="129"/>
    </row>
    <row r="18" spans="1:8" x14ac:dyDescent="0.25">
      <c r="A18" s="130">
        <v>4</v>
      </c>
      <c r="B18" s="131" t="s">
        <v>241</v>
      </c>
      <c r="C18" s="132" t="s">
        <v>127</v>
      </c>
      <c r="D18" s="132"/>
      <c r="E18" s="128"/>
      <c r="F18" s="132"/>
      <c r="G18" s="131"/>
      <c r="H18" s="133"/>
    </row>
    <row r="19" spans="1:8" x14ac:dyDescent="0.25">
      <c r="A19" s="125">
        <v>5</v>
      </c>
      <c r="B19" s="126" t="s">
        <v>242</v>
      </c>
      <c r="C19" s="127" t="s">
        <v>127</v>
      </c>
      <c r="D19" s="127"/>
      <c r="E19" s="128"/>
      <c r="F19" s="127"/>
      <c r="G19" s="126"/>
      <c r="H19" s="129"/>
    </row>
    <row r="20" spans="1:8" x14ac:dyDescent="0.25">
      <c r="A20" s="130">
        <v>6</v>
      </c>
      <c r="B20" s="131" t="s">
        <v>243</v>
      </c>
      <c r="C20" s="132" t="s">
        <v>127</v>
      </c>
      <c r="D20" s="132" t="s">
        <v>244</v>
      </c>
      <c r="E20" s="128"/>
      <c r="F20" s="132"/>
      <c r="G20" s="131"/>
      <c r="H20" s="133"/>
    </row>
    <row r="21" spans="1:8" x14ac:dyDescent="0.25">
      <c r="A21" s="125">
        <v>7</v>
      </c>
      <c r="B21" s="126" t="s">
        <v>245</v>
      </c>
      <c r="C21" s="127" t="s">
        <v>230</v>
      </c>
      <c r="D21" s="127">
        <v>3</v>
      </c>
      <c r="E21" s="128"/>
      <c r="F21" s="127"/>
      <c r="G21" s="126"/>
      <c r="H21" s="129"/>
    </row>
    <row r="22" spans="1:8" x14ac:dyDescent="0.25">
      <c r="A22" s="130">
        <v>8</v>
      </c>
      <c r="B22" s="131" t="s">
        <v>246</v>
      </c>
      <c r="C22" s="132" t="s">
        <v>127</v>
      </c>
      <c r="D22" s="132" t="s">
        <v>247</v>
      </c>
      <c r="E22" s="128"/>
      <c r="F22" s="132"/>
      <c r="G22" s="131"/>
      <c r="H22" s="133"/>
    </row>
    <row r="23" spans="1:8" x14ac:dyDescent="0.25">
      <c r="A23" s="125">
        <v>9</v>
      </c>
      <c r="B23" s="126" t="s">
        <v>248</v>
      </c>
      <c r="C23" s="127" t="s">
        <v>249</v>
      </c>
      <c r="D23" s="127">
        <v>1</v>
      </c>
      <c r="E23" s="128"/>
      <c r="F23" s="127"/>
      <c r="G23" s="126"/>
      <c r="H23" s="129"/>
    </row>
    <row r="24" spans="1:8" ht="25.5" x14ac:dyDescent="0.25">
      <c r="A24" s="130">
        <v>10</v>
      </c>
      <c r="B24" s="131" t="s">
        <v>250</v>
      </c>
      <c r="C24" s="132" t="s">
        <v>127</v>
      </c>
      <c r="D24" s="132" t="s">
        <v>251</v>
      </c>
      <c r="E24" s="128"/>
      <c r="F24" s="132"/>
      <c r="G24" s="131"/>
      <c r="H24" s="133"/>
    </row>
    <row r="25" spans="1:8" x14ac:dyDescent="0.25">
      <c r="A25" s="125">
        <v>11</v>
      </c>
      <c r="B25" s="126" t="s">
        <v>252</v>
      </c>
      <c r="C25" s="127" t="s">
        <v>127</v>
      </c>
      <c r="D25" s="127" t="s">
        <v>253</v>
      </c>
      <c r="E25" s="128"/>
      <c r="F25" s="127"/>
      <c r="G25" s="126"/>
      <c r="H25" s="129"/>
    </row>
    <row r="26" spans="1:8" x14ac:dyDescent="0.25">
      <c r="A26" s="157" t="s">
        <v>254</v>
      </c>
      <c r="B26" s="158"/>
      <c r="C26" s="158"/>
      <c r="D26" s="158"/>
      <c r="E26" s="158"/>
      <c r="F26" s="158"/>
      <c r="G26" s="158"/>
      <c r="H26" s="159"/>
    </row>
    <row r="27" spans="1:8" x14ac:dyDescent="0.25">
      <c r="A27" s="125">
        <v>1</v>
      </c>
      <c r="B27" s="126" t="s">
        <v>255</v>
      </c>
      <c r="C27" s="127" t="s">
        <v>256</v>
      </c>
      <c r="D27" s="134">
        <v>1750</v>
      </c>
      <c r="E27" s="128"/>
      <c r="F27" s="127"/>
      <c r="G27" s="126"/>
      <c r="H27" s="129"/>
    </row>
    <row r="28" spans="1:8" x14ac:dyDescent="0.25">
      <c r="A28" s="135">
        <v>2</v>
      </c>
      <c r="B28" s="136" t="s">
        <v>257</v>
      </c>
      <c r="C28" s="137" t="s">
        <v>258</v>
      </c>
      <c r="D28" s="138">
        <f>101.325*(1-0.0000225577*D27)^5.25588</f>
        <v>81.993982185088768</v>
      </c>
      <c r="E28" s="128"/>
      <c r="F28" s="137"/>
      <c r="G28" s="136"/>
      <c r="H28" s="139"/>
    </row>
    <row r="29" spans="1:8" x14ac:dyDescent="0.25">
      <c r="A29" s="135">
        <v>3</v>
      </c>
      <c r="B29" s="136" t="s">
        <v>259</v>
      </c>
      <c r="C29" s="137" t="s">
        <v>260</v>
      </c>
      <c r="D29" s="138">
        <f>D28/(0.287058*(273.15+25))</f>
        <v>0.95802647476708658</v>
      </c>
      <c r="E29" s="128"/>
      <c r="F29" s="137"/>
      <c r="G29" s="136"/>
      <c r="H29" s="139"/>
    </row>
    <row r="30" spans="1:8" ht="25.5" x14ac:dyDescent="0.25">
      <c r="A30" s="130">
        <v>4</v>
      </c>
      <c r="B30" s="131" t="s">
        <v>261</v>
      </c>
      <c r="C30" s="132" t="s">
        <v>262</v>
      </c>
      <c r="D30" s="134">
        <v>37</v>
      </c>
      <c r="E30" s="128"/>
      <c r="F30" s="132"/>
      <c r="G30" s="131"/>
      <c r="H30" s="133"/>
    </row>
    <row r="31" spans="1:8" ht="25.5" x14ac:dyDescent="0.25">
      <c r="A31" s="125">
        <v>5</v>
      </c>
      <c r="B31" s="126" t="s">
        <v>263</v>
      </c>
      <c r="C31" s="127" t="s">
        <v>262</v>
      </c>
      <c r="D31" s="134">
        <v>21.9</v>
      </c>
      <c r="E31" s="128"/>
      <c r="F31" s="127"/>
      <c r="G31" s="126"/>
      <c r="H31" s="129"/>
    </row>
    <row r="32" spans="1:8" ht="25.5" x14ac:dyDescent="0.25">
      <c r="A32" s="130">
        <v>6</v>
      </c>
      <c r="B32" s="131" t="s">
        <v>264</v>
      </c>
      <c r="C32" s="132" t="s">
        <v>262</v>
      </c>
      <c r="D32" s="134">
        <v>1.6</v>
      </c>
      <c r="E32" s="128"/>
      <c r="F32" s="132"/>
      <c r="G32" s="131"/>
      <c r="H32" s="133"/>
    </row>
    <row r="33" spans="1:8" ht="25.5" x14ac:dyDescent="0.25">
      <c r="A33" s="125">
        <v>7</v>
      </c>
      <c r="B33" s="126" t="s">
        <v>265</v>
      </c>
      <c r="C33" s="127" t="s">
        <v>127</v>
      </c>
      <c r="D33" s="127" t="s">
        <v>266</v>
      </c>
      <c r="E33" s="128"/>
      <c r="F33" s="127"/>
      <c r="G33" s="126"/>
      <c r="H33" s="129"/>
    </row>
    <row r="34" spans="1:8" x14ac:dyDescent="0.25">
      <c r="A34" s="130">
        <v>8</v>
      </c>
      <c r="B34" s="131" t="s">
        <v>267</v>
      </c>
      <c r="C34" s="132" t="s">
        <v>268</v>
      </c>
      <c r="D34" s="132" t="s">
        <v>269</v>
      </c>
      <c r="E34" s="128"/>
      <c r="F34" s="132"/>
      <c r="G34" s="131"/>
      <c r="H34" s="133"/>
    </row>
    <row r="35" spans="1:8" x14ac:dyDescent="0.25">
      <c r="A35" s="125">
        <v>9</v>
      </c>
      <c r="B35" s="126" t="s">
        <v>270</v>
      </c>
      <c r="C35" s="127" t="s">
        <v>268</v>
      </c>
      <c r="D35" s="127" t="s">
        <v>271</v>
      </c>
      <c r="E35" s="128"/>
      <c r="F35" s="127"/>
      <c r="G35" s="126"/>
      <c r="H35" s="129"/>
    </row>
    <row r="36" spans="1:8" ht="25.5" x14ac:dyDescent="0.25">
      <c r="A36" s="130">
        <v>10</v>
      </c>
      <c r="B36" s="131" t="s">
        <v>272</v>
      </c>
      <c r="C36" s="132" t="s">
        <v>273</v>
      </c>
      <c r="D36" s="132" t="s">
        <v>274</v>
      </c>
      <c r="E36" s="128"/>
      <c r="F36" s="132"/>
      <c r="G36" s="131"/>
      <c r="H36" s="133"/>
    </row>
    <row r="37" spans="1:8" ht="25.5" x14ac:dyDescent="0.25">
      <c r="A37" s="125">
        <v>11</v>
      </c>
      <c r="B37" s="126" t="s">
        <v>275</v>
      </c>
      <c r="C37" s="127" t="s">
        <v>276</v>
      </c>
      <c r="D37" s="127" t="s">
        <v>277</v>
      </c>
      <c r="E37" s="128"/>
      <c r="F37" s="127"/>
      <c r="G37" s="126"/>
      <c r="H37" s="129"/>
    </row>
    <row r="38" spans="1:8" x14ac:dyDescent="0.25">
      <c r="A38" s="130">
        <v>12</v>
      </c>
      <c r="B38" s="131" t="s">
        <v>278</v>
      </c>
      <c r="C38" s="132" t="s">
        <v>127</v>
      </c>
      <c r="D38" s="132" t="s">
        <v>253</v>
      </c>
      <c r="E38" s="128"/>
      <c r="F38" s="132"/>
      <c r="G38" s="131"/>
      <c r="H38" s="133"/>
    </row>
    <row r="39" spans="1:8" x14ac:dyDescent="0.25">
      <c r="A39" s="157" t="s">
        <v>279</v>
      </c>
      <c r="B39" s="158"/>
      <c r="C39" s="158"/>
      <c r="D39" s="158"/>
      <c r="E39" s="158"/>
      <c r="F39" s="158"/>
      <c r="G39" s="158"/>
      <c r="H39" s="159"/>
    </row>
    <row r="40" spans="1:8" ht="25.5" x14ac:dyDescent="0.25">
      <c r="A40" s="125">
        <v>1</v>
      </c>
      <c r="B40" s="126" t="s">
        <v>280</v>
      </c>
      <c r="C40" s="127" t="s">
        <v>127</v>
      </c>
      <c r="D40" s="127" t="s">
        <v>281</v>
      </c>
      <c r="E40" s="128"/>
      <c r="F40" s="127"/>
      <c r="G40" s="126"/>
      <c r="H40" s="129"/>
    </row>
    <row r="41" spans="1:8" x14ac:dyDescent="0.25">
      <c r="A41" s="130">
        <v>2</v>
      </c>
      <c r="B41" s="131" t="s">
        <v>282</v>
      </c>
      <c r="C41" s="132" t="s">
        <v>127</v>
      </c>
      <c r="D41" s="132" t="s">
        <v>283</v>
      </c>
      <c r="E41" s="128"/>
      <c r="F41" s="132"/>
      <c r="G41" s="131"/>
      <c r="H41" s="133"/>
    </row>
    <row r="42" spans="1:8" x14ac:dyDescent="0.25">
      <c r="A42" s="125">
        <v>3</v>
      </c>
      <c r="B42" s="126" t="s">
        <v>284</v>
      </c>
      <c r="C42" s="127" t="s">
        <v>276</v>
      </c>
      <c r="D42" s="127" t="s">
        <v>277</v>
      </c>
      <c r="E42" s="128"/>
      <c r="F42" s="127"/>
      <c r="G42" s="126"/>
      <c r="H42" s="129"/>
    </row>
    <row r="43" spans="1:8" x14ac:dyDescent="0.25">
      <c r="A43" s="130">
        <v>4</v>
      </c>
      <c r="B43" s="131" t="s">
        <v>285</v>
      </c>
      <c r="C43" s="132" t="s">
        <v>276</v>
      </c>
      <c r="D43" s="132" t="s">
        <v>55</v>
      </c>
      <c r="E43" s="128"/>
      <c r="F43" s="132"/>
      <c r="G43" s="131"/>
      <c r="H43" s="133"/>
    </row>
    <row r="44" spans="1:8" x14ac:dyDescent="0.25">
      <c r="A44" s="157" t="s">
        <v>286</v>
      </c>
      <c r="B44" s="158"/>
      <c r="C44" s="158"/>
      <c r="D44" s="158"/>
      <c r="E44" s="158"/>
      <c r="F44" s="158"/>
      <c r="G44" s="158"/>
      <c r="H44" s="159"/>
    </row>
    <row r="45" spans="1:8" x14ac:dyDescent="0.25">
      <c r="A45" s="125">
        <v>1</v>
      </c>
      <c r="B45" s="126" t="s">
        <v>287</v>
      </c>
      <c r="C45" s="127" t="s">
        <v>127</v>
      </c>
      <c r="D45" s="127" t="s">
        <v>288</v>
      </c>
      <c r="E45" s="128"/>
      <c r="F45" s="127"/>
      <c r="G45" s="126"/>
      <c r="H45" s="129"/>
    </row>
    <row r="46" spans="1:8" ht="25.5" x14ac:dyDescent="0.25">
      <c r="A46" s="130">
        <v>2</v>
      </c>
      <c r="B46" s="131" t="s">
        <v>289</v>
      </c>
      <c r="C46" s="132" t="s">
        <v>127</v>
      </c>
      <c r="D46" s="132" t="s">
        <v>290</v>
      </c>
      <c r="E46" s="128"/>
      <c r="F46" s="132"/>
      <c r="G46" s="131"/>
      <c r="H46" s="133"/>
    </row>
    <row r="47" spans="1:8" x14ac:dyDescent="0.25">
      <c r="A47" s="125">
        <v>3</v>
      </c>
      <c r="B47" s="126" t="s">
        <v>291</v>
      </c>
      <c r="C47" s="127" t="s">
        <v>127</v>
      </c>
      <c r="D47" s="127">
        <v>2088</v>
      </c>
      <c r="E47" s="128"/>
      <c r="F47" s="127"/>
      <c r="G47" s="126"/>
      <c r="H47" s="129"/>
    </row>
    <row r="48" spans="1:8" x14ac:dyDescent="0.25">
      <c r="A48" s="130">
        <v>4</v>
      </c>
      <c r="B48" s="131" t="s">
        <v>292</v>
      </c>
      <c r="C48" s="132" t="s">
        <v>126</v>
      </c>
      <c r="D48" s="132" t="s">
        <v>293</v>
      </c>
      <c r="E48" s="128"/>
      <c r="F48" s="132"/>
      <c r="G48" s="131"/>
      <c r="H48" s="133"/>
    </row>
    <row r="49" spans="1:8" x14ac:dyDescent="0.25">
      <c r="A49" s="125">
        <v>5</v>
      </c>
      <c r="B49" s="126" t="s">
        <v>294</v>
      </c>
      <c r="C49" s="127" t="s">
        <v>230</v>
      </c>
      <c r="D49" s="127">
        <v>2</v>
      </c>
      <c r="E49" s="128"/>
      <c r="F49" s="127"/>
      <c r="G49" s="126"/>
      <c r="H49" s="129"/>
    </row>
    <row r="50" spans="1:8" x14ac:dyDescent="0.25">
      <c r="A50" s="130">
        <v>6</v>
      </c>
      <c r="B50" s="131" t="s">
        <v>295</v>
      </c>
      <c r="C50" s="132" t="s">
        <v>230</v>
      </c>
      <c r="D50" s="132">
        <v>1</v>
      </c>
      <c r="E50" s="128"/>
      <c r="F50" s="132"/>
      <c r="G50" s="131"/>
      <c r="H50" s="133"/>
    </row>
    <row r="51" spans="1:8" x14ac:dyDescent="0.25">
      <c r="A51" s="125">
        <v>7</v>
      </c>
      <c r="B51" s="126" t="s">
        <v>296</v>
      </c>
      <c r="C51" s="127" t="s">
        <v>127</v>
      </c>
      <c r="D51" s="127" t="s">
        <v>297</v>
      </c>
      <c r="E51" s="128"/>
      <c r="F51" s="127"/>
      <c r="G51" s="126"/>
      <c r="H51" s="129"/>
    </row>
    <row r="52" spans="1:8" ht="25.5" x14ac:dyDescent="0.25">
      <c r="A52" s="130">
        <v>8</v>
      </c>
      <c r="B52" s="131" t="s">
        <v>298</v>
      </c>
      <c r="C52" s="132" t="s">
        <v>299</v>
      </c>
      <c r="D52" s="134">
        <v>58.6</v>
      </c>
      <c r="E52" s="128"/>
      <c r="F52" s="132"/>
      <c r="G52" s="131"/>
      <c r="H52" s="133"/>
    </row>
    <row r="53" spans="1:8" ht="25.5" x14ac:dyDescent="0.25">
      <c r="A53" s="125">
        <v>9</v>
      </c>
      <c r="B53" s="126" t="s">
        <v>300</v>
      </c>
      <c r="C53" s="127" t="s">
        <v>299</v>
      </c>
      <c r="D53" s="127" t="s">
        <v>293</v>
      </c>
      <c r="E53" s="128"/>
      <c r="F53" s="127"/>
      <c r="G53" s="126"/>
      <c r="H53" s="129"/>
    </row>
    <row r="54" spans="1:8" ht="25.5" x14ac:dyDescent="0.25">
      <c r="A54" s="130">
        <v>10</v>
      </c>
      <c r="B54" s="131" t="s">
        <v>301</v>
      </c>
      <c r="C54" s="132" t="s">
        <v>299</v>
      </c>
      <c r="D54" s="132" t="s">
        <v>293</v>
      </c>
      <c r="E54" s="128"/>
      <c r="F54" s="132"/>
      <c r="G54" s="131"/>
      <c r="H54" s="133"/>
    </row>
    <row r="55" spans="1:8" x14ac:dyDescent="0.25">
      <c r="A55" s="125">
        <v>11</v>
      </c>
      <c r="B55" s="126" t="s">
        <v>302</v>
      </c>
      <c r="C55" s="127" t="s">
        <v>127</v>
      </c>
      <c r="D55" s="127" t="s">
        <v>303</v>
      </c>
      <c r="E55" s="128"/>
      <c r="F55" s="127"/>
      <c r="G55" s="126"/>
      <c r="H55" s="129"/>
    </row>
    <row r="56" spans="1:8" x14ac:dyDescent="0.25">
      <c r="A56" s="130">
        <v>12</v>
      </c>
      <c r="B56" s="131" t="s">
        <v>304</v>
      </c>
      <c r="C56" s="132" t="s">
        <v>262</v>
      </c>
      <c r="D56" s="134">
        <v>34</v>
      </c>
      <c r="E56" s="128"/>
      <c r="F56" s="132"/>
      <c r="G56" s="131"/>
      <c r="H56" s="133"/>
    </row>
    <row r="57" spans="1:8" x14ac:dyDescent="0.25">
      <c r="A57" s="125">
        <v>13</v>
      </c>
      <c r="B57" s="126" t="s">
        <v>305</v>
      </c>
      <c r="C57" s="127" t="s">
        <v>262</v>
      </c>
      <c r="D57" s="134">
        <v>20</v>
      </c>
      <c r="E57" s="128"/>
      <c r="F57" s="127"/>
      <c r="G57" s="126"/>
      <c r="H57" s="129"/>
    </row>
    <row r="58" spans="1:8" x14ac:dyDescent="0.25">
      <c r="A58" s="135">
        <v>14</v>
      </c>
      <c r="B58" s="136" t="s">
        <v>306</v>
      </c>
      <c r="C58" s="137" t="s">
        <v>262</v>
      </c>
      <c r="D58" s="138">
        <f>D56-D57</f>
        <v>14</v>
      </c>
      <c r="E58" s="128"/>
      <c r="F58" s="137"/>
      <c r="G58" s="136"/>
      <c r="H58" s="139"/>
    </row>
    <row r="59" spans="1:8" x14ac:dyDescent="0.25">
      <c r="A59" s="125">
        <v>15</v>
      </c>
      <c r="B59" s="126" t="s">
        <v>307</v>
      </c>
      <c r="C59" s="127" t="s">
        <v>308</v>
      </c>
      <c r="D59" s="134">
        <v>26.3</v>
      </c>
      <c r="E59" s="128"/>
      <c r="F59" s="127"/>
      <c r="G59" s="126"/>
      <c r="H59" s="129"/>
    </row>
    <row r="60" spans="1:8" ht="25.5" x14ac:dyDescent="0.25">
      <c r="A60" s="130">
        <v>16</v>
      </c>
      <c r="B60" s="131" t="s">
        <v>309</v>
      </c>
      <c r="C60" s="132" t="s">
        <v>310</v>
      </c>
      <c r="D60" s="132" t="s">
        <v>311</v>
      </c>
      <c r="E60" s="128"/>
      <c r="F60" s="132"/>
      <c r="G60" s="131"/>
      <c r="H60" s="133"/>
    </row>
    <row r="61" spans="1:8" ht="25.5" x14ac:dyDescent="0.25">
      <c r="A61" s="125">
        <v>17</v>
      </c>
      <c r="B61" s="126" t="s">
        <v>312</v>
      </c>
      <c r="C61" s="127" t="s">
        <v>313</v>
      </c>
      <c r="D61" s="127" t="s">
        <v>314</v>
      </c>
      <c r="E61" s="128"/>
      <c r="F61" s="127"/>
      <c r="G61" s="126"/>
      <c r="H61" s="129"/>
    </row>
    <row r="62" spans="1:8" ht="25.5" x14ac:dyDescent="0.25">
      <c r="A62" s="130">
        <v>18</v>
      </c>
      <c r="B62" s="131" t="s">
        <v>315</v>
      </c>
      <c r="C62" s="132" t="s">
        <v>310</v>
      </c>
      <c r="D62" s="132" t="s">
        <v>293</v>
      </c>
      <c r="E62" s="128"/>
      <c r="F62" s="132"/>
      <c r="G62" s="131"/>
      <c r="H62" s="133"/>
    </row>
    <row r="63" spans="1:8" x14ac:dyDescent="0.25">
      <c r="A63" s="125">
        <v>19</v>
      </c>
      <c r="B63" s="126" t="s">
        <v>316</v>
      </c>
      <c r="C63" s="127" t="s">
        <v>317</v>
      </c>
      <c r="D63" s="127" t="s">
        <v>293</v>
      </c>
      <c r="E63" s="128"/>
      <c r="F63" s="127"/>
      <c r="G63" s="126"/>
      <c r="H63" s="129"/>
    </row>
    <row r="64" spans="1:8" x14ac:dyDescent="0.25">
      <c r="A64" s="130">
        <v>20</v>
      </c>
      <c r="B64" s="131" t="s">
        <v>318</v>
      </c>
      <c r="C64" s="132" t="s">
        <v>317</v>
      </c>
      <c r="D64" s="132" t="s">
        <v>293</v>
      </c>
      <c r="E64" s="128"/>
      <c r="F64" s="132"/>
      <c r="G64" s="131"/>
      <c r="H64" s="133"/>
    </row>
    <row r="65" spans="1:8" x14ac:dyDescent="0.25">
      <c r="A65" s="157" t="s">
        <v>319</v>
      </c>
      <c r="B65" s="158"/>
      <c r="C65" s="158"/>
      <c r="D65" s="158"/>
      <c r="E65" s="158"/>
      <c r="F65" s="158"/>
      <c r="G65" s="158"/>
      <c r="H65" s="159"/>
    </row>
    <row r="66" spans="1:8" x14ac:dyDescent="0.25">
      <c r="A66" s="125">
        <v>1</v>
      </c>
      <c r="B66" s="126" t="s">
        <v>320</v>
      </c>
      <c r="C66" s="127" t="s">
        <v>127</v>
      </c>
      <c r="D66" s="127" t="s">
        <v>321</v>
      </c>
      <c r="E66" s="128"/>
      <c r="F66" s="127"/>
      <c r="G66" s="126"/>
      <c r="H66" s="129"/>
    </row>
    <row r="67" spans="1:8" ht="25.5" x14ac:dyDescent="0.25">
      <c r="A67" s="130">
        <v>2</v>
      </c>
      <c r="B67" s="131" t="s">
        <v>322</v>
      </c>
      <c r="C67" s="132" t="s">
        <v>127</v>
      </c>
      <c r="D67" s="132" t="s">
        <v>323</v>
      </c>
      <c r="E67" s="128"/>
      <c r="F67" s="132"/>
      <c r="G67" s="131"/>
      <c r="H67" s="133"/>
    </row>
    <row r="68" spans="1:8" x14ac:dyDescent="0.25">
      <c r="A68" s="125">
        <v>3</v>
      </c>
      <c r="B68" s="126" t="s">
        <v>324</v>
      </c>
      <c r="C68" s="127" t="s">
        <v>127</v>
      </c>
      <c r="D68" s="127" t="s">
        <v>325</v>
      </c>
      <c r="E68" s="128"/>
      <c r="F68" s="127"/>
      <c r="G68" s="126"/>
      <c r="H68" s="129"/>
    </row>
    <row r="69" spans="1:8" x14ac:dyDescent="0.25">
      <c r="A69" s="130">
        <v>4</v>
      </c>
      <c r="B69" s="131" t="s">
        <v>326</v>
      </c>
      <c r="C69" s="132" t="s">
        <v>327</v>
      </c>
      <c r="D69" s="140">
        <f>D52/(D29*1.005*D58)</f>
        <v>4.3473640303564549</v>
      </c>
      <c r="E69" s="128"/>
      <c r="F69" s="132"/>
      <c r="G69" s="131"/>
      <c r="H69" s="133"/>
    </row>
    <row r="70" spans="1:8" x14ac:dyDescent="0.25">
      <c r="A70" s="125">
        <v>5</v>
      </c>
      <c r="B70" s="126" t="s">
        <v>328</v>
      </c>
      <c r="C70" s="127" t="s">
        <v>329</v>
      </c>
      <c r="D70" s="127" t="s">
        <v>330</v>
      </c>
      <c r="E70" s="128"/>
      <c r="F70" s="127"/>
      <c r="G70" s="126"/>
      <c r="H70" s="129"/>
    </row>
    <row r="71" spans="1:8" x14ac:dyDescent="0.25">
      <c r="A71" s="130">
        <v>6</v>
      </c>
      <c r="B71" s="131" t="s">
        <v>331</v>
      </c>
      <c r="C71" s="132" t="s">
        <v>230</v>
      </c>
      <c r="D71" s="132" t="s">
        <v>293</v>
      </c>
      <c r="E71" s="128"/>
      <c r="F71" s="132"/>
      <c r="G71" s="131"/>
      <c r="H71" s="133"/>
    </row>
    <row r="72" spans="1:8" x14ac:dyDescent="0.25">
      <c r="A72" s="125">
        <v>7</v>
      </c>
      <c r="B72" s="126" t="s">
        <v>332</v>
      </c>
      <c r="C72" s="127" t="s">
        <v>333</v>
      </c>
      <c r="D72" s="134">
        <v>80</v>
      </c>
      <c r="E72" s="128"/>
      <c r="F72" s="127"/>
      <c r="G72" s="126"/>
      <c r="H72" s="129"/>
    </row>
    <row r="73" spans="1:8" x14ac:dyDescent="0.25">
      <c r="A73" s="130">
        <v>8</v>
      </c>
      <c r="B73" s="131" t="s">
        <v>334</v>
      </c>
      <c r="C73" s="132" t="s">
        <v>333</v>
      </c>
      <c r="D73" s="132" t="s">
        <v>293</v>
      </c>
      <c r="E73" s="128"/>
      <c r="F73" s="132"/>
      <c r="G73" s="131"/>
      <c r="H73" s="133"/>
    </row>
    <row r="74" spans="1:8" x14ac:dyDescent="0.25">
      <c r="A74" s="125">
        <v>9</v>
      </c>
      <c r="B74" s="126" t="s">
        <v>335</v>
      </c>
      <c r="C74" s="127" t="s">
        <v>127</v>
      </c>
      <c r="D74" s="127" t="s">
        <v>336</v>
      </c>
      <c r="E74" s="128"/>
      <c r="F74" s="127"/>
      <c r="G74" s="126"/>
      <c r="H74" s="129"/>
    </row>
    <row r="75" spans="1:8" x14ac:dyDescent="0.25">
      <c r="A75" s="130">
        <v>10</v>
      </c>
      <c r="B75" s="131" t="s">
        <v>337</v>
      </c>
      <c r="C75" s="132" t="s">
        <v>317</v>
      </c>
      <c r="D75" s="132" t="s">
        <v>293</v>
      </c>
      <c r="E75" s="128"/>
      <c r="F75" s="132"/>
      <c r="G75" s="131"/>
      <c r="H75" s="133"/>
    </row>
    <row r="76" spans="1:8" x14ac:dyDescent="0.25">
      <c r="A76" s="125">
        <v>11</v>
      </c>
      <c r="B76" s="126" t="s">
        <v>338</v>
      </c>
      <c r="C76" s="127" t="s">
        <v>317</v>
      </c>
      <c r="D76" s="127" t="s">
        <v>293</v>
      </c>
      <c r="E76" s="128"/>
      <c r="F76" s="127"/>
      <c r="G76" s="126"/>
      <c r="H76" s="129"/>
    </row>
    <row r="77" spans="1:8" x14ac:dyDescent="0.25">
      <c r="A77" s="130">
        <v>12</v>
      </c>
      <c r="B77" s="131" t="s">
        <v>339</v>
      </c>
      <c r="C77" s="132" t="s">
        <v>340</v>
      </c>
      <c r="D77" s="132" t="s">
        <v>293</v>
      </c>
      <c r="E77" s="128"/>
      <c r="F77" s="132"/>
      <c r="G77" s="131"/>
      <c r="H77" s="133"/>
    </row>
    <row r="78" spans="1:8" ht="25.5" x14ac:dyDescent="0.25">
      <c r="A78" s="125">
        <v>13</v>
      </c>
      <c r="B78" s="126" t="s">
        <v>341</v>
      </c>
      <c r="C78" s="127" t="s">
        <v>127</v>
      </c>
      <c r="D78" s="127" t="s">
        <v>342</v>
      </c>
      <c r="E78" s="128"/>
      <c r="F78" s="127"/>
      <c r="G78" s="126"/>
      <c r="H78" s="129"/>
    </row>
    <row r="79" spans="1:8" x14ac:dyDescent="0.25">
      <c r="A79" s="157" t="s">
        <v>343</v>
      </c>
      <c r="B79" s="158"/>
      <c r="C79" s="158"/>
      <c r="D79" s="158"/>
      <c r="E79" s="158"/>
      <c r="F79" s="158"/>
      <c r="G79" s="158"/>
      <c r="H79" s="159"/>
    </row>
    <row r="80" spans="1:8" x14ac:dyDescent="0.25">
      <c r="A80" s="125">
        <v>1</v>
      </c>
      <c r="B80" s="126" t="s">
        <v>320</v>
      </c>
      <c r="C80" s="127" t="s">
        <v>127</v>
      </c>
      <c r="D80" s="127" t="s">
        <v>321</v>
      </c>
      <c r="E80" s="128"/>
      <c r="F80" s="127"/>
      <c r="G80" s="126"/>
      <c r="H80" s="129"/>
    </row>
    <row r="81" spans="1:8" x14ac:dyDescent="0.25">
      <c r="A81" s="130">
        <v>2</v>
      </c>
      <c r="B81" s="131" t="s">
        <v>344</v>
      </c>
      <c r="C81" s="132" t="s">
        <v>127</v>
      </c>
      <c r="D81" s="132" t="s">
        <v>293</v>
      </c>
      <c r="E81" s="128"/>
      <c r="F81" s="132"/>
      <c r="G81" s="131"/>
      <c r="H81" s="133"/>
    </row>
    <row r="82" spans="1:8" x14ac:dyDescent="0.25">
      <c r="A82" s="125">
        <v>3</v>
      </c>
      <c r="B82" s="126" t="s">
        <v>339</v>
      </c>
      <c r="C82" s="127" t="s">
        <v>340</v>
      </c>
      <c r="D82" s="127" t="s">
        <v>293</v>
      </c>
      <c r="E82" s="128"/>
      <c r="F82" s="127"/>
      <c r="G82" s="126"/>
      <c r="H82" s="129"/>
    </row>
    <row r="83" spans="1:8" x14ac:dyDescent="0.25">
      <c r="A83" s="130">
        <v>4</v>
      </c>
      <c r="B83" s="131" t="s">
        <v>338</v>
      </c>
      <c r="C83" s="132" t="s">
        <v>317</v>
      </c>
      <c r="D83" s="132" t="s">
        <v>293</v>
      </c>
      <c r="E83" s="128"/>
      <c r="F83" s="132"/>
      <c r="G83" s="131"/>
      <c r="H83" s="133"/>
    </row>
    <row r="84" spans="1:8" x14ac:dyDescent="0.25">
      <c r="A84" s="125">
        <v>5</v>
      </c>
      <c r="B84" s="126" t="s">
        <v>345</v>
      </c>
      <c r="C84" s="127" t="s">
        <v>230</v>
      </c>
      <c r="D84" s="127" t="s">
        <v>293</v>
      </c>
      <c r="E84" s="128"/>
      <c r="F84" s="127"/>
      <c r="G84" s="126"/>
      <c r="H84" s="129"/>
    </row>
    <row r="85" spans="1:8" x14ac:dyDescent="0.25">
      <c r="A85" s="130">
        <v>6</v>
      </c>
      <c r="B85" s="131" t="s">
        <v>346</v>
      </c>
      <c r="C85" s="132" t="s">
        <v>347</v>
      </c>
      <c r="D85" s="132" t="s">
        <v>293</v>
      </c>
      <c r="E85" s="128"/>
      <c r="F85" s="132"/>
      <c r="G85" s="131"/>
      <c r="H85" s="133"/>
    </row>
    <row r="86" spans="1:8" x14ac:dyDescent="0.25">
      <c r="A86" s="125">
        <v>7</v>
      </c>
      <c r="B86" s="126" t="s">
        <v>348</v>
      </c>
      <c r="C86" s="127" t="s">
        <v>327</v>
      </c>
      <c r="D86" s="127" t="s">
        <v>293</v>
      </c>
      <c r="E86" s="128"/>
      <c r="F86" s="127"/>
      <c r="G86" s="126"/>
      <c r="H86" s="129"/>
    </row>
    <row r="87" spans="1:8" x14ac:dyDescent="0.25">
      <c r="A87" s="157" t="s">
        <v>349</v>
      </c>
      <c r="B87" s="158"/>
      <c r="C87" s="158"/>
      <c r="D87" s="158"/>
      <c r="E87" s="158"/>
      <c r="F87" s="158"/>
      <c r="G87" s="158"/>
      <c r="H87" s="159"/>
    </row>
    <row r="88" spans="1:8" x14ac:dyDescent="0.25">
      <c r="A88" s="125">
        <v>1</v>
      </c>
      <c r="B88" s="126" t="s">
        <v>350</v>
      </c>
      <c r="C88" s="127" t="s">
        <v>276</v>
      </c>
      <c r="D88" s="127" t="s">
        <v>55</v>
      </c>
      <c r="E88" s="128"/>
      <c r="F88" s="127"/>
      <c r="G88" s="126"/>
      <c r="H88" s="129"/>
    </row>
    <row r="89" spans="1:8" x14ac:dyDescent="0.25">
      <c r="A89" s="130">
        <v>2</v>
      </c>
      <c r="B89" s="131" t="s">
        <v>351</v>
      </c>
      <c r="C89" s="132" t="s">
        <v>127</v>
      </c>
      <c r="D89" s="132" t="s">
        <v>352</v>
      </c>
      <c r="E89" s="128"/>
      <c r="F89" s="132"/>
      <c r="G89" s="131"/>
      <c r="H89" s="133"/>
    </row>
    <row r="90" spans="1:8" ht="25.5" x14ac:dyDescent="0.25">
      <c r="A90" s="125">
        <v>3</v>
      </c>
      <c r="B90" s="126" t="s">
        <v>353</v>
      </c>
      <c r="C90" s="127" t="s">
        <v>127</v>
      </c>
      <c r="D90" s="127" t="s">
        <v>354</v>
      </c>
      <c r="E90" s="128"/>
      <c r="F90" s="127"/>
      <c r="G90" s="126"/>
      <c r="H90" s="129"/>
    </row>
    <row r="91" spans="1:8" x14ac:dyDescent="0.25">
      <c r="A91" s="130">
        <v>4</v>
      </c>
      <c r="B91" s="131" t="s">
        <v>355</v>
      </c>
      <c r="C91" s="132" t="s">
        <v>230</v>
      </c>
      <c r="D91" s="132" t="s">
        <v>293</v>
      </c>
      <c r="E91" s="128"/>
      <c r="F91" s="132"/>
      <c r="G91" s="131"/>
      <c r="H91" s="133"/>
    </row>
    <row r="92" spans="1:8" x14ac:dyDescent="0.25">
      <c r="A92" s="125">
        <v>5</v>
      </c>
      <c r="B92" s="126" t="s">
        <v>356</v>
      </c>
      <c r="C92" s="127" t="s">
        <v>357</v>
      </c>
      <c r="D92" s="127" t="s">
        <v>293</v>
      </c>
      <c r="E92" s="128"/>
      <c r="F92" s="127"/>
      <c r="G92" s="126"/>
      <c r="H92" s="129"/>
    </row>
    <row r="93" spans="1:8" x14ac:dyDescent="0.25">
      <c r="A93" s="130">
        <v>6</v>
      </c>
      <c r="B93" s="131" t="s">
        <v>358</v>
      </c>
      <c r="C93" s="132" t="s">
        <v>127</v>
      </c>
      <c r="D93" s="132" t="s">
        <v>359</v>
      </c>
      <c r="E93" s="128"/>
      <c r="F93" s="132"/>
      <c r="G93" s="131"/>
      <c r="H93" s="133"/>
    </row>
    <row r="94" spans="1:8" x14ac:dyDescent="0.25">
      <c r="A94" s="125">
        <v>7</v>
      </c>
      <c r="B94" s="126" t="s">
        <v>360</v>
      </c>
      <c r="C94" s="127" t="s">
        <v>361</v>
      </c>
      <c r="D94" s="127" t="s">
        <v>293</v>
      </c>
      <c r="E94" s="128"/>
      <c r="F94" s="127"/>
      <c r="G94" s="126"/>
      <c r="H94" s="129"/>
    </row>
    <row r="95" spans="1:8" x14ac:dyDescent="0.25">
      <c r="A95" s="130">
        <v>8</v>
      </c>
      <c r="B95" s="131" t="s">
        <v>362</v>
      </c>
      <c r="C95" s="132" t="s">
        <v>127</v>
      </c>
      <c r="D95" s="132" t="s">
        <v>363</v>
      </c>
      <c r="E95" s="128"/>
      <c r="F95" s="132"/>
      <c r="G95" s="131"/>
      <c r="H95" s="133"/>
    </row>
    <row r="96" spans="1:8" x14ac:dyDescent="0.25">
      <c r="A96" s="157" t="s">
        <v>364</v>
      </c>
      <c r="B96" s="158"/>
      <c r="C96" s="158"/>
      <c r="D96" s="158"/>
      <c r="E96" s="158"/>
      <c r="F96" s="158"/>
      <c r="G96" s="158"/>
      <c r="H96" s="159"/>
    </row>
    <row r="97" spans="1:8" ht="25.5" x14ac:dyDescent="0.25">
      <c r="A97" s="125">
        <v>1</v>
      </c>
      <c r="B97" s="126" t="s">
        <v>365</v>
      </c>
      <c r="C97" s="127" t="s">
        <v>361</v>
      </c>
      <c r="D97" s="127" t="s">
        <v>293</v>
      </c>
      <c r="E97" s="128"/>
      <c r="F97" s="127"/>
      <c r="G97" s="126"/>
      <c r="H97" s="129"/>
    </row>
    <row r="98" spans="1:8" x14ac:dyDescent="0.25">
      <c r="A98" s="130">
        <v>2</v>
      </c>
      <c r="B98" s="131" t="s">
        <v>366</v>
      </c>
      <c r="C98" s="132" t="s">
        <v>127</v>
      </c>
      <c r="D98" s="132" t="s">
        <v>367</v>
      </c>
      <c r="E98" s="128"/>
      <c r="F98" s="132"/>
      <c r="G98" s="131"/>
      <c r="H98" s="133"/>
    </row>
    <row r="99" spans="1:8" x14ac:dyDescent="0.25">
      <c r="A99" s="125">
        <v>3</v>
      </c>
      <c r="B99" s="126" t="s">
        <v>368</v>
      </c>
      <c r="C99" s="127" t="s">
        <v>127</v>
      </c>
      <c r="D99" s="127" t="s">
        <v>369</v>
      </c>
      <c r="E99" s="128"/>
      <c r="F99" s="127"/>
      <c r="G99" s="126"/>
      <c r="H99" s="129"/>
    </row>
    <row r="100" spans="1:8" x14ac:dyDescent="0.25">
      <c r="A100" s="130">
        <v>4</v>
      </c>
      <c r="B100" s="131" t="s">
        <v>370</v>
      </c>
      <c r="C100" s="132" t="s">
        <v>276</v>
      </c>
      <c r="D100" s="132" t="s">
        <v>55</v>
      </c>
      <c r="E100" s="128"/>
      <c r="F100" s="132"/>
      <c r="G100" s="131"/>
      <c r="H100" s="133"/>
    </row>
    <row r="101" spans="1:8" x14ac:dyDescent="0.25">
      <c r="A101" s="125">
        <v>5</v>
      </c>
      <c r="B101" s="126" t="s">
        <v>371</v>
      </c>
      <c r="C101" s="127" t="s">
        <v>50</v>
      </c>
      <c r="D101" s="127" t="s">
        <v>253</v>
      </c>
      <c r="E101" s="128"/>
      <c r="F101" s="127"/>
      <c r="G101" s="126"/>
      <c r="H101" s="129"/>
    </row>
    <row r="102" spans="1:8" x14ac:dyDescent="0.25">
      <c r="A102" s="130">
        <v>6</v>
      </c>
      <c r="B102" s="131" t="s">
        <v>372</v>
      </c>
      <c r="C102" s="132" t="s">
        <v>373</v>
      </c>
      <c r="D102" s="132" t="s">
        <v>253</v>
      </c>
      <c r="E102" s="128"/>
      <c r="F102" s="132"/>
      <c r="G102" s="131"/>
      <c r="H102" s="133"/>
    </row>
    <row r="103" spans="1:8" ht="25.5" x14ac:dyDescent="0.25">
      <c r="A103" s="125">
        <v>7</v>
      </c>
      <c r="B103" s="126" t="s">
        <v>374</v>
      </c>
      <c r="C103" s="127" t="s">
        <v>127</v>
      </c>
      <c r="D103" s="127" t="s">
        <v>375</v>
      </c>
      <c r="E103" s="128"/>
      <c r="F103" s="127"/>
      <c r="G103" s="126"/>
      <c r="H103" s="129"/>
    </row>
    <row r="104" spans="1:8" x14ac:dyDescent="0.25">
      <c r="A104" s="130">
        <v>8</v>
      </c>
      <c r="B104" s="131" t="s">
        <v>376</v>
      </c>
      <c r="C104" s="132" t="s">
        <v>276</v>
      </c>
      <c r="D104" s="132" t="s">
        <v>277</v>
      </c>
      <c r="E104" s="128"/>
      <c r="F104" s="132"/>
      <c r="G104" s="131"/>
      <c r="H104" s="133"/>
    </row>
    <row r="105" spans="1:8" x14ac:dyDescent="0.25">
      <c r="A105" s="125">
        <v>9</v>
      </c>
      <c r="B105" s="126" t="s">
        <v>377</v>
      </c>
      <c r="C105" s="127" t="s">
        <v>361</v>
      </c>
      <c r="D105" s="127" t="s">
        <v>378</v>
      </c>
      <c r="E105" s="128"/>
      <c r="F105" s="127"/>
      <c r="G105" s="126"/>
      <c r="H105" s="129"/>
    </row>
    <row r="106" spans="1:8" ht="25.5" x14ac:dyDescent="0.25">
      <c r="A106" s="130">
        <v>10</v>
      </c>
      <c r="B106" s="131" t="s">
        <v>379</v>
      </c>
      <c r="C106" s="132" t="s">
        <v>276</v>
      </c>
      <c r="D106" s="132" t="s">
        <v>277</v>
      </c>
      <c r="E106" s="128"/>
      <c r="F106" s="132"/>
      <c r="G106" s="131"/>
      <c r="H106" s="133"/>
    </row>
    <row r="107" spans="1:8" ht="25.5" x14ac:dyDescent="0.25">
      <c r="A107" s="125">
        <v>11</v>
      </c>
      <c r="B107" s="126" t="s">
        <v>380</v>
      </c>
      <c r="C107" s="127" t="s">
        <v>127</v>
      </c>
      <c r="D107" s="127" t="s">
        <v>381</v>
      </c>
      <c r="E107" s="128"/>
      <c r="F107" s="127"/>
      <c r="G107" s="126"/>
      <c r="H107" s="129"/>
    </row>
    <row r="108" spans="1:8" x14ac:dyDescent="0.25">
      <c r="A108" s="130">
        <v>12</v>
      </c>
      <c r="B108" s="131" t="s">
        <v>382</v>
      </c>
      <c r="C108" s="132" t="s">
        <v>276</v>
      </c>
      <c r="D108" s="132" t="s">
        <v>277</v>
      </c>
      <c r="E108" s="128"/>
      <c r="F108" s="132"/>
      <c r="G108" s="131"/>
      <c r="H108" s="133"/>
    </row>
    <row r="109" spans="1:8" ht="25.5" x14ac:dyDescent="0.25">
      <c r="A109" s="125">
        <v>13</v>
      </c>
      <c r="B109" s="126" t="s">
        <v>383</v>
      </c>
      <c r="C109" s="127" t="s">
        <v>127</v>
      </c>
      <c r="D109" s="127" t="s">
        <v>384</v>
      </c>
      <c r="E109" s="128"/>
      <c r="F109" s="127"/>
      <c r="G109" s="126"/>
      <c r="H109" s="129"/>
    </row>
    <row r="110" spans="1:8" ht="25.5" x14ac:dyDescent="0.25">
      <c r="A110" s="130">
        <v>14</v>
      </c>
      <c r="B110" s="131" t="s">
        <v>385</v>
      </c>
      <c r="C110" s="132" t="s">
        <v>373</v>
      </c>
      <c r="D110" s="132" t="s">
        <v>293</v>
      </c>
      <c r="E110" s="128"/>
      <c r="F110" s="132"/>
      <c r="G110" s="131"/>
      <c r="H110" s="133"/>
    </row>
    <row r="111" spans="1:8" x14ac:dyDescent="0.25">
      <c r="A111" s="141"/>
      <c r="B111" s="173" t="s">
        <v>386</v>
      </c>
      <c r="C111" s="173"/>
      <c r="D111" s="173"/>
      <c r="E111" s="173"/>
      <c r="F111" s="173"/>
      <c r="G111" s="173"/>
      <c r="H111" s="174"/>
    </row>
    <row r="112" spans="1:8" x14ac:dyDescent="0.25">
      <c r="A112" s="157" t="s">
        <v>387</v>
      </c>
      <c r="B112" s="158"/>
      <c r="C112" s="158"/>
      <c r="D112" s="158"/>
      <c r="E112" s="158"/>
      <c r="F112" s="158"/>
      <c r="G112" s="158"/>
      <c r="H112" s="159"/>
    </row>
    <row r="113" spans="1:8" x14ac:dyDescent="0.25">
      <c r="A113" s="125">
        <v>1</v>
      </c>
      <c r="B113" s="126" t="s">
        <v>388</v>
      </c>
      <c r="C113" s="127" t="s">
        <v>389</v>
      </c>
      <c r="D113" s="127" t="s">
        <v>390</v>
      </c>
      <c r="E113" s="128"/>
      <c r="F113" s="127"/>
      <c r="G113" s="126"/>
      <c r="H113" s="129"/>
    </row>
    <row r="114" spans="1:8" x14ac:dyDescent="0.25">
      <c r="A114" s="130">
        <v>2</v>
      </c>
      <c r="B114" s="131" t="s">
        <v>391</v>
      </c>
      <c r="C114" s="132" t="s">
        <v>127</v>
      </c>
      <c r="D114" s="132" t="s">
        <v>392</v>
      </c>
      <c r="E114" s="128"/>
      <c r="F114" s="132"/>
      <c r="G114" s="131"/>
      <c r="H114" s="133"/>
    </row>
    <row r="115" spans="1:8" x14ac:dyDescent="0.25">
      <c r="A115" s="125">
        <v>3</v>
      </c>
      <c r="B115" s="126" t="s">
        <v>393</v>
      </c>
      <c r="C115" s="127" t="s">
        <v>276</v>
      </c>
      <c r="D115" s="127" t="s">
        <v>277</v>
      </c>
      <c r="E115" s="128"/>
      <c r="F115" s="127"/>
      <c r="G115" s="126"/>
      <c r="H115" s="129"/>
    </row>
    <row r="116" spans="1:8" x14ac:dyDescent="0.25">
      <c r="A116" s="130">
        <v>4</v>
      </c>
      <c r="B116" s="131" t="s">
        <v>394</v>
      </c>
      <c r="C116" s="132" t="s">
        <v>395</v>
      </c>
      <c r="D116" s="132" t="s">
        <v>396</v>
      </c>
      <c r="E116" s="128"/>
      <c r="F116" s="132"/>
      <c r="G116" s="131"/>
      <c r="H116" s="133"/>
    </row>
    <row r="117" spans="1:8" ht="25.5" x14ac:dyDescent="0.25">
      <c r="A117" s="125">
        <v>5</v>
      </c>
      <c r="B117" s="126" t="s">
        <v>397</v>
      </c>
      <c r="C117" s="127" t="s">
        <v>276</v>
      </c>
      <c r="D117" s="127" t="s">
        <v>277</v>
      </c>
      <c r="E117" s="128"/>
      <c r="F117" s="127"/>
      <c r="G117" s="126"/>
      <c r="H117" s="129"/>
    </row>
    <row r="118" spans="1:8" x14ac:dyDescent="0.25">
      <c r="A118" s="130">
        <v>6</v>
      </c>
      <c r="B118" s="131" t="s">
        <v>398</v>
      </c>
      <c r="C118" s="132" t="s">
        <v>276</v>
      </c>
      <c r="D118" s="132" t="s">
        <v>277</v>
      </c>
      <c r="E118" s="128"/>
      <c r="F118" s="132"/>
      <c r="G118" s="131"/>
      <c r="H118" s="133"/>
    </row>
    <row r="119" spans="1:8" x14ac:dyDescent="0.25">
      <c r="A119" s="125">
        <v>7</v>
      </c>
      <c r="B119" s="126" t="s">
        <v>399</v>
      </c>
      <c r="C119" s="127" t="s">
        <v>400</v>
      </c>
      <c r="D119" s="127" t="s">
        <v>401</v>
      </c>
      <c r="E119" s="128"/>
      <c r="F119" s="127"/>
      <c r="G119" s="126"/>
      <c r="H119" s="129"/>
    </row>
    <row r="120" spans="1:8" x14ac:dyDescent="0.25">
      <c r="A120" s="130">
        <v>8</v>
      </c>
      <c r="B120" s="131" t="s">
        <v>402</v>
      </c>
      <c r="C120" s="132" t="s">
        <v>340</v>
      </c>
      <c r="D120" s="132" t="s">
        <v>293</v>
      </c>
      <c r="E120" s="128"/>
      <c r="F120" s="132"/>
      <c r="G120" s="131"/>
      <c r="H120" s="133"/>
    </row>
    <row r="121" spans="1:8" ht="25.5" x14ac:dyDescent="0.25">
      <c r="A121" s="125">
        <v>9</v>
      </c>
      <c r="B121" s="126" t="s">
        <v>403</v>
      </c>
      <c r="C121" s="127" t="s">
        <v>340</v>
      </c>
      <c r="D121" s="127" t="s">
        <v>293</v>
      </c>
      <c r="E121" s="128"/>
      <c r="F121" s="127"/>
      <c r="G121" s="126"/>
      <c r="H121" s="129"/>
    </row>
    <row r="122" spans="1:8" x14ac:dyDescent="0.25">
      <c r="A122" s="130">
        <v>10</v>
      </c>
      <c r="B122" s="131" t="s">
        <v>404</v>
      </c>
      <c r="C122" s="132" t="s">
        <v>127</v>
      </c>
      <c r="D122" s="132" t="s">
        <v>293</v>
      </c>
      <c r="E122" s="128"/>
      <c r="F122" s="132"/>
      <c r="G122" s="131"/>
      <c r="H122" s="133"/>
    </row>
    <row r="123" spans="1:8" x14ac:dyDescent="0.25">
      <c r="A123" s="125">
        <v>11</v>
      </c>
      <c r="B123" s="126" t="s">
        <v>405</v>
      </c>
      <c r="C123" s="127" t="s">
        <v>340</v>
      </c>
      <c r="D123" s="127" t="s">
        <v>293</v>
      </c>
      <c r="E123" s="128"/>
      <c r="F123" s="127"/>
      <c r="G123" s="126"/>
      <c r="H123" s="129"/>
    </row>
    <row r="124" spans="1:8" ht="25.5" x14ac:dyDescent="0.25">
      <c r="A124" s="130">
        <v>12</v>
      </c>
      <c r="B124" s="131" t="s">
        <v>406</v>
      </c>
      <c r="C124" s="132" t="s">
        <v>340</v>
      </c>
      <c r="D124" s="132" t="s">
        <v>293</v>
      </c>
      <c r="E124" s="128"/>
      <c r="F124" s="132"/>
      <c r="G124" s="131"/>
      <c r="H124" s="133"/>
    </row>
    <row r="125" spans="1:8" x14ac:dyDescent="0.25">
      <c r="A125" s="125">
        <v>13</v>
      </c>
      <c r="B125" s="126" t="s">
        <v>407</v>
      </c>
      <c r="C125" s="127" t="s">
        <v>361</v>
      </c>
      <c r="D125" s="127" t="s">
        <v>293</v>
      </c>
      <c r="E125" s="128"/>
      <c r="F125" s="127"/>
      <c r="G125" s="126"/>
      <c r="H125" s="129"/>
    </row>
    <row r="126" spans="1:8" x14ac:dyDescent="0.25">
      <c r="A126" s="130">
        <v>14</v>
      </c>
      <c r="B126" s="131" t="s">
        <v>408</v>
      </c>
      <c r="C126" s="132" t="s">
        <v>276</v>
      </c>
      <c r="D126" s="132" t="s">
        <v>293</v>
      </c>
      <c r="E126" s="128"/>
      <c r="F126" s="132"/>
      <c r="G126" s="131"/>
      <c r="H126" s="133"/>
    </row>
    <row r="127" spans="1:8" x14ac:dyDescent="0.25">
      <c r="A127" s="125">
        <v>15</v>
      </c>
      <c r="B127" s="126" t="s">
        <v>409</v>
      </c>
      <c r="C127" s="127" t="s">
        <v>308</v>
      </c>
      <c r="D127" s="127" t="s">
        <v>410</v>
      </c>
      <c r="E127" s="128"/>
      <c r="F127" s="127"/>
      <c r="G127" s="126"/>
      <c r="H127" s="129"/>
    </row>
    <row r="128" spans="1:8" x14ac:dyDescent="0.25">
      <c r="A128" s="157" t="s">
        <v>411</v>
      </c>
      <c r="B128" s="158"/>
      <c r="C128" s="158"/>
      <c r="D128" s="158"/>
      <c r="E128" s="158"/>
      <c r="F128" s="158"/>
      <c r="G128" s="158"/>
      <c r="H128" s="159"/>
    </row>
    <row r="129" spans="1:8" x14ac:dyDescent="0.25">
      <c r="A129" s="125">
        <v>1</v>
      </c>
      <c r="B129" s="126" t="s">
        <v>250</v>
      </c>
      <c r="C129" s="127" t="s">
        <v>127</v>
      </c>
      <c r="D129" s="127" t="s">
        <v>412</v>
      </c>
      <c r="E129" s="128"/>
      <c r="F129" s="127"/>
      <c r="G129" s="126"/>
      <c r="H129" s="129"/>
    </row>
    <row r="130" spans="1:8" x14ac:dyDescent="0.25">
      <c r="A130" s="130">
        <v>2</v>
      </c>
      <c r="B130" s="131" t="s">
        <v>413</v>
      </c>
      <c r="C130" s="132" t="s">
        <v>127</v>
      </c>
      <c r="D130" s="132" t="s">
        <v>414</v>
      </c>
      <c r="E130" s="128"/>
      <c r="F130" s="132"/>
      <c r="G130" s="131"/>
      <c r="H130" s="133"/>
    </row>
    <row r="131" spans="1:8" x14ac:dyDescent="0.25">
      <c r="A131" s="125">
        <v>3</v>
      </c>
      <c r="B131" s="126" t="s">
        <v>415</v>
      </c>
      <c r="C131" s="127" t="s">
        <v>276</v>
      </c>
      <c r="D131" s="127" t="s">
        <v>277</v>
      </c>
      <c r="E131" s="128"/>
      <c r="F131" s="127"/>
      <c r="G131" s="126"/>
      <c r="H131" s="129"/>
    </row>
    <row r="132" spans="1:8" x14ac:dyDescent="0.25">
      <c r="A132" s="130">
        <v>4</v>
      </c>
      <c r="B132" s="131" t="s">
        <v>416</v>
      </c>
      <c r="C132" s="132" t="s">
        <v>276</v>
      </c>
      <c r="D132" s="132" t="s">
        <v>55</v>
      </c>
      <c r="E132" s="128"/>
      <c r="F132" s="132"/>
      <c r="G132" s="131"/>
      <c r="H132" s="133"/>
    </row>
    <row r="133" spans="1:8" x14ac:dyDescent="0.25">
      <c r="A133" s="125">
        <v>5</v>
      </c>
      <c r="B133" s="126" t="s">
        <v>417</v>
      </c>
      <c r="C133" s="127" t="s">
        <v>262</v>
      </c>
      <c r="D133" s="127" t="s">
        <v>253</v>
      </c>
      <c r="E133" s="128"/>
      <c r="F133" s="127"/>
      <c r="G133" s="126"/>
      <c r="H133" s="129"/>
    </row>
    <row r="134" spans="1:8" x14ac:dyDescent="0.25">
      <c r="A134" s="130">
        <v>6</v>
      </c>
      <c r="B134" s="131" t="s">
        <v>418</v>
      </c>
      <c r="C134" s="132" t="s">
        <v>276</v>
      </c>
      <c r="D134" s="132" t="s">
        <v>55</v>
      </c>
      <c r="E134" s="128"/>
      <c r="F134" s="132"/>
      <c r="G134" s="131"/>
      <c r="H134" s="133"/>
    </row>
    <row r="135" spans="1:8" x14ac:dyDescent="0.25">
      <c r="A135" s="125">
        <v>7</v>
      </c>
      <c r="B135" s="126" t="s">
        <v>419</v>
      </c>
      <c r="C135" s="127" t="s">
        <v>276</v>
      </c>
      <c r="D135" s="127" t="s">
        <v>293</v>
      </c>
      <c r="E135" s="128"/>
      <c r="F135" s="127"/>
      <c r="G135" s="126"/>
      <c r="H135" s="129"/>
    </row>
    <row r="136" spans="1:8" x14ac:dyDescent="0.25">
      <c r="A136" s="157" t="s">
        <v>420</v>
      </c>
      <c r="B136" s="158"/>
      <c r="C136" s="158"/>
      <c r="D136" s="158"/>
      <c r="E136" s="158"/>
      <c r="F136" s="158"/>
      <c r="G136" s="158"/>
      <c r="H136" s="159"/>
    </row>
    <row r="137" spans="1:8" ht="25.5" x14ac:dyDescent="0.25">
      <c r="A137" s="125">
        <v>1</v>
      </c>
      <c r="B137" s="126" t="s">
        <v>421</v>
      </c>
      <c r="C137" s="127" t="s">
        <v>127</v>
      </c>
      <c r="D137" s="127" t="s">
        <v>422</v>
      </c>
      <c r="E137" s="128"/>
      <c r="F137" s="127"/>
      <c r="G137" s="126"/>
      <c r="H137" s="129"/>
    </row>
    <row r="138" spans="1:8" ht="25.5" x14ac:dyDescent="0.25">
      <c r="A138" s="130">
        <v>2</v>
      </c>
      <c r="B138" s="131" t="s">
        <v>423</v>
      </c>
      <c r="C138" s="132" t="s">
        <v>276</v>
      </c>
      <c r="D138" s="132" t="s">
        <v>55</v>
      </c>
      <c r="E138" s="128"/>
      <c r="F138" s="132"/>
      <c r="G138" s="131"/>
      <c r="H138" s="133"/>
    </row>
    <row r="139" spans="1:8" x14ac:dyDescent="0.25">
      <c r="A139" s="125">
        <v>3</v>
      </c>
      <c r="B139" s="126" t="s">
        <v>424</v>
      </c>
      <c r="C139" s="127" t="s">
        <v>276</v>
      </c>
      <c r="D139" s="127" t="s">
        <v>277</v>
      </c>
      <c r="E139" s="128"/>
      <c r="F139" s="127"/>
      <c r="G139" s="126"/>
      <c r="H139" s="129"/>
    </row>
    <row r="140" spans="1:8" x14ac:dyDescent="0.25">
      <c r="A140" s="130">
        <v>4</v>
      </c>
      <c r="B140" s="131" t="s">
        <v>425</v>
      </c>
      <c r="C140" s="132" t="s">
        <v>276</v>
      </c>
      <c r="D140" s="132" t="s">
        <v>277</v>
      </c>
      <c r="E140" s="128"/>
      <c r="F140" s="132"/>
      <c r="G140" s="131"/>
      <c r="H140" s="133"/>
    </row>
    <row r="141" spans="1:8" x14ac:dyDescent="0.25">
      <c r="A141" s="125">
        <v>5</v>
      </c>
      <c r="B141" s="126" t="s">
        <v>426</v>
      </c>
      <c r="C141" s="127" t="s">
        <v>276</v>
      </c>
      <c r="D141" s="127" t="s">
        <v>277</v>
      </c>
      <c r="E141" s="128"/>
      <c r="F141" s="127"/>
      <c r="G141" s="126"/>
      <c r="H141" s="129"/>
    </row>
    <row r="142" spans="1:8" x14ac:dyDescent="0.25">
      <c r="A142" s="130">
        <v>6</v>
      </c>
      <c r="B142" s="131" t="s">
        <v>427</v>
      </c>
      <c r="C142" s="132" t="s">
        <v>276</v>
      </c>
      <c r="D142" s="132" t="s">
        <v>277</v>
      </c>
      <c r="E142" s="128"/>
      <c r="F142" s="132"/>
      <c r="G142" s="131"/>
      <c r="H142" s="133"/>
    </row>
    <row r="143" spans="1:8" ht="25.5" x14ac:dyDescent="0.25">
      <c r="A143" s="125">
        <v>7</v>
      </c>
      <c r="B143" s="126" t="s">
        <v>428</v>
      </c>
      <c r="C143" s="127" t="s">
        <v>276</v>
      </c>
      <c r="D143" s="127" t="s">
        <v>277</v>
      </c>
      <c r="E143" s="128"/>
      <c r="F143" s="127"/>
      <c r="G143" s="126"/>
      <c r="H143" s="129"/>
    </row>
    <row r="144" spans="1:8" x14ac:dyDescent="0.25">
      <c r="A144" s="130">
        <v>8</v>
      </c>
      <c r="B144" s="131" t="s">
        <v>429</v>
      </c>
      <c r="C144" s="132" t="s">
        <v>276</v>
      </c>
      <c r="D144" s="132" t="s">
        <v>277</v>
      </c>
      <c r="E144" s="128"/>
      <c r="F144" s="132"/>
      <c r="G144" s="131"/>
      <c r="H144" s="133"/>
    </row>
    <row r="145" spans="1:8" ht="25.5" x14ac:dyDescent="0.25">
      <c r="A145" s="125">
        <v>9</v>
      </c>
      <c r="B145" s="126" t="s">
        <v>430</v>
      </c>
      <c r="C145" s="127" t="s">
        <v>127</v>
      </c>
      <c r="D145" s="127" t="s">
        <v>431</v>
      </c>
      <c r="E145" s="128"/>
      <c r="F145" s="127"/>
      <c r="G145" s="126"/>
      <c r="H145" s="129"/>
    </row>
    <row r="146" spans="1:8" ht="25.5" x14ac:dyDescent="0.25">
      <c r="A146" s="130">
        <v>10</v>
      </c>
      <c r="B146" s="131" t="s">
        <v>432</v>
      </c>
      <c r="C146" s="132" t="s">
        <v>276</v>
      </c>
      <c r="D146" s="132" t="s">
        <v>293</v>
      </c>
      <c r="E146" s="128"/>
      <c r="F146" s="132"/>
      <c r="G146" s="131"/>
      <c r="H146" s="133"/>
    </row>
    <row r="147" spans="1:8" x14ac:dyDescent="0.25">
      <c r="A147" s="157" t="s">
        <v>433</v>
      </c>
      <c r="B147" s="158"/>
      <c r="C147" s="158"/>
      <c r="D147" s="158"/>
      <c r="E147" s="158"/>
      <c r="F147" s="158"/>
      <c r="G147" s="158"/>
      <c r="H147" s="159"/>
    </row>
    <row r="148" spans="1:8" x14ac:dyDescent="0.25">
      <c r="A148" s="125">
        <v>1</v>
      </c>
      <c r="B148" s="126" t="s">
        <v>434</v>
      </c>
      <c r="C148" s="127" t="s">
        <v>276</v>
      </c>
      <c r="D148" s="127" t="s">
        <v>55</v>
      </c>
      <c r="E148" s="128"/>
      <c r="F148" s="127"/>
      <c r="G148" s="126"/>
      <c r="H148" s="129"/>
    </row>
    <row r="149" spans="1:8" ht="25.5" x14ac:dyDescent="0.25">
      <c r="A149" s="130">
        <v>2</v>
      </c>
      <c r="B149" s="131" t="s">
        <v>435</v>
      </c>
      <c r="C149" s="132" t="s">
        <v>127</v>
      </c>
      <c r="D149" s="132" t="s">
        <v>436</v>
      </c>
      <c r="E149" s="128"/>
      <c r="F149" s="132"/>
      <c r="G149" s="131"/>
      <c r="H149" s="133"/>
    </row>
    <row r="150" spans="1:8" ht="25.5" x14ac:dyDescent="0.25">
      <c r="A150" s="125">
        <v>3</v>
      </c>
      <c r="B150" s="126" t="s">
        <v>437</v>
      </c>
      <c r="C150" s="127" t="s">
        <v>276</v>
      </c>
      <c r="D150" s="127" t="s">
        <v>277</v>
      </c>
      <c r="E150" s="128"/>
      <c r="F150" s="127"/>
      <c r="G150" s="126"/>
      <c r="H150" s="129"/>
    </row>
    <row r="151" spans="1:8" ht="25.5" x14ac:dyDescent="0.25">
      <c r="A151" s="130">
        <v>4</v>
      </c>
      <c r="B151" s="131" t="s">
        <v>438</v>
      </c>
      <c r="C151" s="132" t="s">
        <v>276</v>
      </c>
      <c r="D151" s="132" t="s">
        <v>277</v>
      </c>
      <c r="E151" s="128"/>
      <c r="F151" s="132"/>
      <c r="G151" s="131"/>
      <c r="H151" s="133"/>
    </row>
    <row r="152" spans="1:8" ht="25.5" x14ac:dyDescent="0.25">
      <c r="A152" s="125">
        <v>5</v>
      </c>
      <c r="B152" s="126" t="s">
        <v>439</v>
      </c>
      <c r="C152" s="127" t="s">
        <v>127</v>
      </c>
      <c r="D152" s="127" t="s">
        <v>440</v>
      </c>
      <c r="E152" s="128"/>
      <c r="F152" s="127"/>
      <c r="G152" s="126"/>
      <c r="H152" s="129"/>
    </row>
    <row r="153" spans="1:8" x14ac:dyDescent="0.25">
      <c r="A153" s="130">
        <v>6</v>
      </c>
      <c r="B153" s="131" t="s">
        <v>441</v>
      </c>
      <c r="C153" s="132" t="s">
        <v>276</v>
      </c>
      <c r="D153" s="132" t="s">
        <v>293</v>
      </c>
      <c r="E153" s="128"/>
      <c r="F153" s="132"/>
      <c r="G153" s="131"/>
      <c r="H153" s="133"/>
    </row>
    <row r="154" spans="1:8" x14ac:dyDescent="0.25">
      <c r="A154" s="125">
        <v>7</v>
      </c>
      <c r="B154" s="126" t="s">
        <v>442</v>
      </c>
      <c r="C154" s="127" t="s">
        <v>276</v>
      </c>
      <c r="D154" s="127" t="s">
        <v>293</v>
      </c>
      <c r="E154" s="128"/>
      <c r="F154" s="127"/>
      <c r="G154" s="126"/>
      <c r="H154" s="129"/>
    </row>
    <row r="155" spans="1:8" x14ac:dyDescent="0.25">
      <c r="A155" s="157" t="s">
        <v>443</v>
      </c>
      <c r="B155" s="158"/>
      <c r="C155" s="158"/>
      <c r="D155" s="158"/>
      <c r="E155" s="158"/>
      <c r="F155" s="158"/>
      <c r="G155" s="158"/>
      <c r="H155" s="159"/>
    </row>
    <row r="156" spans="1:8" x14ac:dyDescent="0.25">
      <c r="A156" s="125">
        <v>1</v>
      </c>
      <c r="B156" s="126" t="s">
        <v>444</v>
      </c>
      <c r="C156" s="127" t="s">
        <v>276</v>
      </c>
      <c r="D156" s="127" t="s">
        <v>277</v>
      </c>
      <c r="E156" s="128"/>
      <c r="F156" s="127"/>
      <c r="G156" s="126"/>
      <c r="H156" s="129"/>
    </row>
    <row r="157" spans="1:8" x14ac:dyDescent="0.25">
      <c r="A157" s="130">
        <v>2</v>
      </c>
      <c r="B157" s="131" t="s">
        <v>445</v>
      </c>
      <c r="C157" s="132" t="s">
        <v>446</v>
      </c>
      <c r="D157" s="132" t="s">
        <v>401</v>
      </c>
      <c r="E157" s="128"/>
      <c r="F157" s="132"/>
      <c r="G157" s="131"/>
      <c r="H157" s="133"/>
    </row>
    <row r="158" spans="1:8" x14ac:dyDescent="0.25">
      <c r="A158" s="125">
        <v>3</v>
      </c>
      <c r="B158" s="126" t="s">
        <v>447</v>
      </c>
      <c r="C158" s="127" t="s">
        <v>276</v>
      </c>
      <c r="D158" s="127" t="s">
        <v>277</v>
      </c>
      <c r="E158" s="128"/>
      <c r="F158" s="127"/>
      <c r="G158" s="126"/>
      <c r="H158" s="129"/>
    </row>
    <row r="159" spans="1:8" x14ac:dyDescent="0.25">
      <c r="A159" s="130">
        <v>4</v>
      </c>
      <c r="B159" s="131" t="s">
        <v>448</v>
      </c>
      <c r="C159" s="132" t="s">
        <v>127</v>
      </c>
      <c r="D159" s="132" t="s">
        <v>449</v>
      </c>
      <c r="E159" s="128"/>
      <c r="F159" s="132"/>
      <c r="G159" s="131"/>
      <c r="H159" s="133"/>
    </row>
    <row r="160" spans="1:8" x14ac:dyDescent="0.25">
      <c r="A160" s="125">
        <v>5</v>
      </c>
      <c r="B160" s="126" t="s">
        <v>450</v>
      </c>
      <c r="C160" s="127" t="s">
        <v>127</v>
      </c>
      <c r="D160" s="127" t="s">
        <v>451</v>
      </c>
      <c r="E160" s="128"/>
      <c r="F160" s="127"/>
      <c r="G160" s="126"/>
      <c r="H160" s="129"/>
    </row>
    <row r="161" spans="1:8" x14ac:dyDescent="0.25">
      <c r="A161" s="130">
        <v>6</v>
      </c>
      <c r="B161" s="131" t="s">
        <v>452</v>
      </c>
      <c r="C161" s="132" t="s">
        <v>276</v>
      </c>
      <c r="D161" s="132" t="s">
        <v>277</v>
      </c>
      <c r="E161" s="128"/>
      <c r="F161" s="132"/>
      <c r="G161" s="131"/>
      <c r="H161" s="133"/>
    </row>
    <row r="162" spans="1:8" x14ac:dyDescent="0.25">
      <c r="A162" s="125">
        <v>7</v>
      </c>
      <c r="B162" s="126" t="s">
        <v>453</v>
      </c>
      <c r="C162" s="127" t="s">
        <v>230</v>
      </c>
      <c r="D162" s="127" t="s">
        <v>454</v>
      </c>
      <c r="E162" s="128"/>
      <c r="F162" s="127"/>
      <c r="G162" s="126"/>
      <c r="H162" s="129"/>
    </row>
    <row r="163" spans="1:8" x14ac:dyDescent="0.25">
      <c r="A163" s="130">
        <v>8</v>
      </c>
      <c r="B163" s="131" t="s">
        <v>455</v>
      </c>
      <c r="C163" s="132" t="s">
        <v>230</v>
      </c>
      <c r="D163" s="132" t="s">
        <v>456</v>
      </c>
      <c r="E163" s="128"/>
      <c r="F163" s="132"/>
      <c r="G163" s="131"/>
      <c r="H163" s="133"/>
    </row>
    <row r="164" spans="1:8" ht="25.5" x14ac:dyDescent="0.25">
      <c r="A164" s="125">
        <v>9</v>
      </c>
      <c r="B164" s="126" t="s">
        <v>457</v>
      </c>
      <c r="C164" s="127" t="s">
        <v>276</v>
      </c>
      <c r="D164" s="127" t="s">
        <v>277</v>
      </c>
      <c r="E164" s="128"/>
      <c r="F164" s="127"/>
      <c r="G164" s="126"/>
      <c r="H164" s="129"/>
    </row>
    <row r="165" spans="1:8" x14ac:dyDescent="0.25">
      <c r="A165" s="130">
        <v>10</v>
      </c>
      <c r="B165" s="131" t="s">
        <v>458</v>
      </c>
      <c r="C165" s="132" t="s">
        <v>230</v>
      </c>
      <c r="D165" s="132" t="s">
        <v>401</v>
      </c>
      <c r="E165" s="128"/>
      <c r="F165" s="132"/>
      <c r="G165" s="131"/>
      <c r="H165" s="133"/>
    </row>
    <row r="166" spans="1:8" x14ac:dyDescent="0.25">
      <c r="A166" s="125">
        <v>11</v>
      </c>
      <c r="B166" s="126" t="s">
        <v>459</v>
      </c>
      <c r="C166" s="127" t="s">
        <v>127</v>
      </c>
      <c r="D166" s="127" t="s">
        <v>460</v>
      </c>
      <c r="E166" s="128"/>
      <c r="F166" s="127"/>
      <c r="G166" s="126"/>
      <c r="H166" s="129"/>
    </row>
    <row r="167" spans="1:8" x14ac:dyDescent="0.25">
      <c r="A167" s="130">
        <v>12</v>
      </c>
      <c r="B167" s="131" t="s">
        <v>461</v>
      </c>
      <c r="C167" s="132" t="s">
        <v>462</v>
      </c>
      <c r="D167" s="132" t="s">
        <v>463</v>
      </c>
      <c r="E167" s="128"/>
      <c r="F167" s="132"/>
      <c r="G167" s="131"/>
      <c r="H167" s="133"/>
    </row>
    <row r="168" spans="1:8" ht="25.5" x14ac:dyDescent="0.25">
      <c r="A168" s="125">
        <v>13</v>
      </c>
      <c r="B168" s="126" t="s">
        <v>464</v>
      </c>
      <c r="C168" s="127" t="s">
        <v>276</v>
      </c>
      <c r="D168" s="127" t="s">
        <v>55</v>
      </c>
      <c r="E168" s="128"/>
      <c r="F168" s="127"/>
      <c r="G168" s="126"/>
      <c r="H168" s="129"/>
    </row>
    <row r="169" spans="1:8" x14ac:dyDescent="0.25">
      <c r="A169" s="130">
        <v>14</v>
      </c>
      <c r="B169" s="131" t="s">
        <v>465</v>
      </c>
      <c r="C169" s="132" t="s">
        <v>276</v>
      </c>
      <c r="D169" s="132" t="s">
        <v>277</v>
      </c>
      <c r="E169" s="128"/>
      <c r="F169" s="132"/>
      <c r="G169" s="131"/>
      <c r="H169" s="133"/>
    </row>
    <row r="170" spans="1:8" ht="25.5" x14ac:dyDescent="0.25">
      <c r="A170" s="125">
        <v>15</v>
      </c>
      <c r="B170" s="126" t="s">
        <v>466</v>
      </c>
      <c r="C170" s="127" t="s">
        <v>276</v>
      </c>
      <c r="D170" s="127" t="s">
        <v>277</v>
      </c>
      <c r="E170" s="128"/>
      <c r="F170" s="127"/>
      <c r="G170" s="126"/>
      <c r="H170" s="129"/>
    </row>
    <row r="171" spans="1:8" ht="25.5" x14ac:dyDescent="0.25">
      <c r="A171" s="130">
        <v>16</v>
      </c>
      <c r="B171" s="131" t="s">
        <v>467</v>
      </c>
      <c r="C171" s="132" t="s">
        <v>276</v>
      </c>
      <c r="D171" s="132" t="s">
        <v>277</v>
      </c>
      <c r="E171" s="128"/>
      <c r="F171" s="132"/>
      <c r="G171" s="131"/>
      <c r="H171" s="133"/>
    </row>
    <row r="172" spans="1:8" x14ac:dyDescent="0.25">
      <c r="A172" s="125">
        <v>17</v>
      </c>
      <c r="B172" s="126" t="s">
        <v>468</v>
      </c>
      <c r="C172" s="127" t="s">
        <v>276</v>
      </c>
      <c r="D172" s="127" t="s">
        <v>293</v>
      </c>
      <c r="E172" s="128"/>
      <c r="F172" s="127"/>
      <c r="G172" s="126"/>
      <c r="H172" s="129"/>
    </row>
    <row r="173" spans="1:8" x14ac:dyDescent="0.25">
      <c r="A173" s="130">
        <v>18</v>
      </c>
      <c r="B173" s="131" t="s">
        <v>469</v>
      </c>
      <c r="C173" s="132" t="s">
        <v>230</v>
      </c>
      <c r="D173" s="132" t="s">
        <v>470</v>
      </c>
      <c r="E173" s="128"/>
      <c r="F173" s="132"/>
      <c r="G173" s="131"/>
      <c r="H173" s="133"/>
    </row>
    <row r="174" spans="1:8" x14ac:dyDescent="0.25">
      <c r="A174" s="157" t="s">
        <v>471</v>
      </c>
      <c r="B174" s="158"/>
      <c r="C174" s="158"/>
      <c r="D174" s="158"/>
      <c r="E174" s="158"/>
      <c r="F174" s="158"/>
      <c r="G174" s="158"/>
      <c r="H174" s="159"/>
    </row>
    <row r="175" spans="1:8" x14ac:dyDescent="0.25">
      <c r="A175" s="125">
        <v>1</v>
      </c>
      <c r="B175" s="126" t="s">
        <v>472</v>
      </c>
      <c r="C175" s="127" t="s">
        <v>276</v>
      </c>
      <c r="D175" s="127" t="s">
        <v>277</v>
      </c>
      <c r="E175" s="128"/>
      <c r="F175" s="127"/>
      <c r="G175" s="126"/>
      <c r="H175" s="129"/>
    </row>
    <row r="176" spans="1:8" x14ac:dyDescent="0.25">
      <c r="A176" s="130">
        <v>2</v>
      </c>
      <c r="B176" s="131" t="s">
        <v>473</v>
      </c>
      <c r="C176" s="132" t="s">
        <v>276</v>
      </c>
      <c r="D176" s="132" t="s">
        <v>293</v>
      </c>
      <c r="E176" s="128"/>
      <c r="F176" s="132"/>
      <c r="G176" s="131"/>
      <c r="H176" s="133"/>
    </row>
    <row r="177" spans="1:8" ht="25.5" x14ac:dyDescent="0.25">
      <c r="A177" s="125">
        <v>3</v>
      </c>
      <c r="B177" s="126" t="s">
        <v>474</v>
      </c>
      <c r="C177" s="127" t="s">
        <v>276</v>
      </c>
      <c r="D177" s="127" t="s">
        <v>277</v>
      </c>
      <c r="E177" s="128"/>
      <c r="F177" s="127"/>
      <c r="G177" s="126"/>
      <c r="H177" s="129"/>
    </row>
    <row r="178" spans="1:8" x14ac:dyDescent="0.25">
      <c r="A178" s="130">
        <v>4</v>
      </c>
      <c r="B178" s="131" t="s">
        <v>475</v>
      </c>
      <c r="C178" s="132" t="s">
        <v>276</v>
      </c>
      <c r="D178" s="132" t="s">
        <v>293</v>
      </c>
      <c r="E178" s="128"/>
      <c r="F178" s="132"/>
      <c r="G178" s="131"/>
      <c r="H178" s="133"/>
    </row>
    <row r="179" spans="1:8" ht="25.5" x14ac:dyDescent="0.25">
      <c r="A179" s="125">
        <v>5</v>
      </c>
      <c r="B179" s="126" t="s">
        <v>476</v>
      </c>
      <c r="C179" s="127" t="s">
        <v>127</v>
      </c>
      <c r="D179" s="127" t="s">
        <v>293</v>
      </c>
      <c r="E179" s="128"/>
      <c r="F179" s="127"/>
      <c r="G179" s="126"/>
      <c r="H179" s="129"/>
    </row>
    <row r="180" spans="1:8" x14ac:dyDescent="0.25">
      <c r="A180" s="130">
        <v>6</v>
      </c>
      <c r="B180" s="131" t="s">
        <v>477</v>
      </c>
      <c r="C180" s="132" t="s">
        <v>276</v>
      </c>
      <c r="D180" s="132" t="s">
        <v>277</v>
      </c>
      <c r="E180" s="128"/>
      <c r="F180" s="132"/>
      <c r="G180" s="131"/>
      <c r="H180" s="133"/>
    </row>
    <row r="181" spans="1:8" x14ac:dyDescent="0.25">
      <c r="A181" s="125">
        <v>7</v>
      </c>
      <c r="B181" s="126" t="s">
        <v>478</v>
      </c>
      <c r="C181" s="127" t="s">
        <v>276</v>
      </c>
      <c r="D181" s="127" t="s">
        <v>293</v>
      </c>
      <c r="E181" s="128"/>
      <c r="F181" s="127"/>
      <c r="G181" s="126"/>
      <c r="H181" s="129"/>
    </row>
    <row r="182" spans="1:8" ht="25.5" x14ac:dyDescent="0.25">
      <c r="A182" s="130">
        <v>8</v>
      </c>
      <c r="B182" s="131" t="s">
        <v>479</v>
      </c>
      <c r="C182" s="132" t="s">
        <v>276</v>
      </c>
      <c r="D182" s="132" t="s">
        <v>277</v>
      </c>
      <c r="E182" s="128"/>
      <c r="F182" s="132"/>
      <c r="G182" s="131"/>
      <c r="H182" s="133"/>
    </row>
    <row r="183" spans="1:8" x14ac:dyDescent="0.25">
      <c r="A183" s="125">
        <v>9</v>
      </c>
      <c r="B183" s="126" t="s">
        <v>480</v>
      </c>
      <c r="C183" s="127" t="s">
        <v>276</v>
      </c>
      <c r="D183" s="127" t="s">
        <v>293</v>
      </c>
      <c r="E183" s="128"/>
      <c r="F183" s="127"/>
      <c r="G183" s="126"/>
      <c r="H183" s="129"/>
    </row>
    <row r="184" spans="1:8" x14ac:dyDescent="0.25">
      <c r="A184" s="130">
        <v>10</v>
      </c>
      <c r="B184" s="131" t="s">
        <v>481</v>
      </c>
      <c r="C184" s="132" t="s">
        <v>276</v>
      </c>
      <c r="D184" s="132" t="s">
        <v>293</v>
      </c>
      <c r="E184" s="128"/>
      <c r="F184" s="132"/>
      <c r="G184" s="131"/>
      <c r="H184" s="133"/>
    </row>
    <row r="185" spans="1:8" ht="25.5" x14ac:dyDescent="0.25">
      <c r="A185" s="125">
        <v>11</v>
      </c>
      <c r="B185" s="126" t="s">
        <v>482</v>
      </c>
      <c r="C185" s="127" t="s">
        <v>276</v>
      </c>
      <c r="D185" s="127" t="s">
        <v>277</v>
      </c>
      <c r="E185" s="128"/>
      <c r="F185" s="127"/>
      <c r="G185" s="126"/>
      <c r="H185" s="129"/>
    </row>
    <row r="186" spans="1:8" x14ac:dyDescent="0.25">
      <c r="A186" s="130">
        <v>12</v>
      </c>
      <c r="B186" s="131" t="s">
        <v>483</v>
      </c>
      <c r="C186" s="132" t="s">
        <v>276</v>
      </c>
      <c r="D186" s="132" t="s">
        <v>277</v>
      </c>
      <c r="E186" s="128"/>
      <c r="F186" s="132"/>
      <c r="G186" s="131"/>
      <c r="H186" s="133"/>
    </row>
    <row r="187" spans="1:8" x14ac:dyDescent="0.25">
      <c r="A187" s="157" t="s">
        <v>484</v>
      </c>
      <c r="B187" s="158"/>
      <c r="C187" s="158"/>
      <c r="D187" s="158"/>
      <c r="E187" s="158"/>
      <c r="F187" s="158"/>
      <c r="G187" s="158"/>
      <c r="H187" s="159"/>
    </row>
    <row r="188" spans="1:8" x14ac:dyDescent="0.25">
      <c r="A188" s="141"/>
      <c r="B188" s="173" t="s">
        <v>485</v>
      </c>
      <c r="C188" s="173"/>
      <c r="D188" s="173"/>
      <c r="E188" s="173"/>
      <c r="F188" s="173"/>
      <c r="G188" s="173"/>
      <c r="H188" s="174"/>
    </row>
    <row r="189" spans="1:8" x14ac:dyDescent="0.25">
      <c r="A189" s="125">
        <v>1</v>
      </c>
      <c r="B189" s="126" t="s">
        <v>486</v>
      </c>
      <c r="C189" s="127" t="s">
        <v>262</v>
      </c>
      <c r="D189" s="134">
        <v>20</v>
      </c>
      <c r="E189" s="128"/>
      <c r="F189" s="127"/>
      <c r="G189" s="126"/>
      <c r="H189" s="129"/>
    </row>
    <row r="190" spans="1:8" ht="25.5" x14ac:dyDescent="0.25">
      <c r="A190" s="130">
        <v>2</v>
      </c>
      <c r="B190" s="131" t="s">
        <v>487</v>
      </c>
      <c r="C190" s="132" t="s">
        <v>262</v>
      </c>
      <c r="D190" s="134">
        <v>15</v>
      </c>
      <c r="E190" s="128"/>
      <c r="F190" s="132"/>
      <c r="G190" s="131"/>
      <c r="H190" s="133"/>
    </row>
    <row r="191" spans="1:8" x14ac:dyDescent="0.25">
      <c r="A191" s="125">
        <v>3</v>
      </c>
      <c r="B191" s="126" t="s">
        <v>488</v>
      </c>
      <c r="C191" s="127" t="s">
        <v>327</v>
      </c>
      <c r="D191" s="140">
        <f>D69</f>
        <v>4.3473640303564549</v>
      </c>
      <c r="E191" s="128"/>
      <c r="F191" s="127"/>
      <c r="G191" s="126"/>
      <c r="H191" s="129"/>
    </row>
    <row r="192" spans="1:8" x14ac:dyDescent="0.25">
      <c r="A192" s="130">
        <v>4</v>
      </c>
      <c r="B192" s="131" t="s">
        <v>489</v>
      </c>
      <c r="C192" s="132" t="s">
        <v>260</v>
      </c>
      <c r="D192" s="138">
        <f>D29</f>
        <v>0.95802647476708658</v>
      </c>
      <c r="E192" s="128"/>
      <c r="F192" s="132"/>
      <c r="G192" s="131"/>
      <c r="H192" s="133"/>
    </row>
    <row r="193" spans="1:8" ht="25.5" x14ac:dyDescent="0.25">
      <c r="A193" s="135">
        <v>5</v>
      </c>
      <c r="B193" s="136" t="s">
        <v>490</v>
      </c>
      <c r="C193" s="137" t="s">
        <v>491</v>
      </c>
      <c r="D193" s="140">
        <f>D192*D191*1.005*(D189-D190)</f>
        <v>20.928571428571431</v>
      </c>
      <c r="E193" s="128"/>
      <c r="F193" s="137"/>
      <c r="G193" s="136"/>
      <c r="H193" s="139"/>
    </row>
    <row r="194" spans="1:8" x14ac:dyDescent="0.25">
      <c r="A194" s="130">
        <v>6</v>
      </c>
      <c r="B194" s="131" t="s">
        <v>492</v>
      </c>
      <c r="C194" s="132" t="s">
        <v>127</v>
      </c>
      <c r="D194" s="132" t="s">
        <v>493</v>
      </c>
      <c r="E194" s="128"/>
      <c r="F194" s="132"/>
      <c r="G194" s="131"/>
      <c r="H194" s="133"/>
    </row>
    <row r="195" spans="1:8" ht="25.5" x14ac:dyDescent="0.25">
      <c r="A195" s="125">
        <v>7</v>
      </c>
      <c r="B195" s="126" t="s">
        <v>494</v>
      </c>
      <c r="C195" s="127" t="s">
        <v>491</v>
      </c>
      <c r="D195" s="127" t="s">
        <v>293</v>
      </c>
      <c r="E195" s="128"/>
      <c r="F195" s="127"/>
      <c r="G195" s="126"/>
      <c r="H195" s="129"/>
    </row>
    <row r="196" spans="1:8" x14ac:dyDescent="0.25">
      <c r="A196" s="130">
        <v>8</v>
      </c>
      <c r="B196" s="131" t="s">
        <v>495</v>
      </c>
      <c r="C196" s="132" t="s">
        <v>230</v>
      </c>
      <c r="D196" s="132" t="s">
        <v>293</v>
      </c>
      <c r="E196" s="128"/>
      <c r="F196" s="132"/>
      <c r="G196" s="131"/>
      <c r="H196" s="133"/>
    </row>
    <row r="197" spans="1:8" x14ac:dyDescent="0.25">
      <c r="A197" s="125">
        <v>9</v>
      </c>
      <c r="B197" s="126" t="s">
        <v>496</v>
      </c>
      <c r="C197" s="127" t="s">
        <v>262</v>
      </c>
      <c r="D197" s="127" t="s">
        <v>293</v>
      </c>
      <c r="E197" s="128"/>
      <c r="F197" s="127"/>
      <c r="G197" s="126"/>
      <c r="H197" s="129"/>
    </row>
    <row r="198" spans="1:8" x14ac:dyDescent="0.25">
      <c r="A198" s="130">
        <v>10</v>
      </c>
      <c r="B198" s="131" t="s">
        <v>497</v>
      </c>
      <c r="C198" s="132" t="s">
        <v>276</v>
      </c>
      <c r="D198" s="138" t="str">
        <f>IF(D193&gt;0.5,"Yes","No — duty &lt;0.5 kW")</f>
        <v>Yes</v>
      </c>
      <c r="E198" s="128"/>
      <c r="F198" s="132"/>
      <c r="G198" s="131"/>
      <c r="H198" s="133"/>
    </row>
    <row r="199" spans="1:8" x14ac:dyDescent="0.25">
      <c r="A199" s="157" t="s">
        <v>498</v>
      </c>
      <c r="B199" s="158"/>
      <c r="C199" s="158"/>
      <c r="D199" s="158"/>
      <c r="E199" s="158"/>
      <c r="F199" s="158"/>
      <c r="G199" s="158"/>
      <c r="H199" s="159"/>
    </row>
    <row r="200" spans="1:8" x14ac:dyDescent="0.25">
      <c r="A200" s="141"/>
      <c r="B200" s="173" t="s">
        <v>499</v>
      </c>
      <c r="C200" s="173"/>
      <c r="D200" s="173"/>
      <c r="E200" s="173"/>
      <c r="F200" s="173"/>
      <c r="G200" s="173"/>
      <c r="H200" s="174"/>
    </row>
    <row r="201" spans="1:8" x14ac:dyDescent="0.25">
      <c r="A201" s="125">
        <v>1</v>
      </c>
      <c r="B201" s="126" t="s">
        <v>500</v>
      </c>
      <c r="C201" s="127" t="s">
        <v>308</v>
      </c>
      <c r="D201" s="134">
        <v>12.1</v>
      </c>
      <c r="E201" s="128"/>
      <c r="F201" s="127"/>
      <c r="G201" s="126"/>
      <c r="H201" s="129"/>
    </row>
    <row r="202" spans="1:8" ht="25.5" x14ac:dyDescent="0.25">
      <c r="A202" s="130">
        <v>2</v>
      </c>
      <c r="B202" s="131" t="s">
        <v>501</v>
      </c>
      <c r="C202" s="132" t="s">
        <v>502</v>
      </c>
      <c r="D202" s="134">
        <v>1.31</v>
      </c>
      <c r="E202" s="128"/>
      <c r="F202" s="132"/>
      <c r="G202" s="131"/>
      <c r="H202" s="133"/>
    </row>
    <row r="203" spans="1:8" x14ac:dyDescent="0.25">
      <c r="A203" s="125">
        <v>3</v>
      </c>
      <c r="B203" s="126" t="s">
        <v>503</v>
      </c>
      <c r="C203" s="127" t="s">
        <v>502</v>
      </c>
      <c r="D203" s="134">
        <v>2.4</v>
      </c>
      <c r="E203" s="128"/>
      <c r="F203" s="127"/>
      <c r="G203" s="126"/>
      <c r="H203" s="129"/>
    </row>
    <row r="204" spans="1:8" x14ac:dyDescent="0.25">
      <c r="A204" s="130">
        <v>4</v>
      </c>
      <c r="B204" s="131" t="s">
        <v>504</v>
      </c>
      <c r="C204" s="132" t="s">
        <v>327</v>
      </c>
      <c r="D204" s="134">
        <v>0.15</v>
      </c>
      <c r="E204" s="128"/>
      <c r="F204" s="132"/>
      <c r="G204" s="131"/>
      <c r="H204" s="133"/>
    </row>
    <row r="205" spans="1:8" x14ac:dyDescent="0.25">
      <c r="A205" s="125">
        <v>5</v>
      </c>
      <c r="B205" s="126" t="s">
        <v>505</v>
      </c>
      <c r="C205" s="127" t="s">
        <v>260</v>
      </c>
      <c r="D205" s="138">
        <f>D29</f>
        <v>0.95802647476708658</v>
      </c>
      <c r="E205" s="128"/>
      <c r="F205" s="127"/>
      <c r="G205" s="126"/>
      <c r="H205" s="129"/>
    </row>
    <row r="206" spans="1:8" x14ac:dyDescent="0.25">
      <c r="A206" s="135">
        <v>6</v>
      </c>
      <c r="B206" s="136" t="s">
        <v>506</v>
      </c>
      <c r="C206" s="137" t="s">
        <v>502</v>
      </c>
      <c r="D206" s="140">
        <f>D203-D202</f>
        <v>1.0899999999999999</v>
      </c>
      <c r="E206" s="128"/>
      <c r="F206" s="137"/>
      <c r="G206" s="136"/>
      <c r="H206" s="139"/>
    </row>
    <row r="207" spans="1:8" ht="25.5" x14ac:dyDescent="0.25">
      <c r="A207" s="135">
        <v>7</v>
      </c>
      <c r="B207" s="136" t="s">
        <v>507</v>
      </c>
      <c r="C207" s="137" t="s">
        <v>508</v>
      </c>
      <c r="D207" s="140">
        <f>D205*D204*(D206/1000)*3600</f>
        <v>0.56389438304790707</v>
      </c>
      <c r="E207" s="128"/>
      <c r="F207" s="137"/>
      <c r="G207" s="136"/>
      <c r="H207" s="139"/>
    </row>
    <row r="208" spans="1:8" ht="25.5" x14ac:dyDescent="0.25">
      <c r="A208" s="135">
        <v>8</v>
      </c>
      <c r="B208" s="136" t="s">
        <v>509</v>
      </c>
      <c r="C208" s="137" t="s">
        <v>491</v>
      </c>
      <c r="D208" s="140">
        <f>D207*0.75</f>
        <v>0.4229207872859303</v>
      </c>
      <c r="E208" s="128"/>
      <c r="F208" s="137"/>
      <c r="G208" s="136"/>
      <c r="H208" s="139"/>
    </row>
    <row r="209" spans="1:8" ht="25.5" x14ac:dyDescent="0.25">
      <c r="A209" s="125">
        <v>9</v>
      </c>
      <c r="B209" s="126" t="s">
        <v>510</v>
      </c>
      <c r="C209" s="127" t="s">
        <v>127</v>
      </c>
      <c r="D209" s="127" t="s">
        <v>511</v>
      </c>
      <c r="E209" s="128"/>
      <c r="F209" s="127"/>
      <c r="G209" s="126"/>
      <c r="H209" s="129"/>
    </row>
    <row r="210" spans="1:8" ht="25.5" x14ac:dyDescent="0.25">
      <c r="A210" s="130">
        <v>10</v>
      </c>
      <c r="B210" s="131" t="s">
        <v>512</v>
      </c>
      <c r="C210" s="132" t="s">
        <v>508</v>
      </c>
      <c r="D210" s="132" t="s">
        <v>293</v>
      </c>
      <c r="E210" s="128"/>
      <c r="F210" s="132"/>
      <c r="G210" s="131"/>
      <c r="H210" s="133"/>
    </row>
    <row r="211" spans="1:8" ht="51" x14ac:dyDescent="0.25">
      <c r="A211" s="125">
        <v>11</v>
      </c>
      <c r="B211" s="126" t="s">
        <v>513</v>
      </c>
      <c r="C211" s="127" t="s">
        <v>127</v>
      </c>
      <c r="D211" s="127" t="s">
        <v>514</v>
      </c>
      <c r="E211" s="128"/>
      <c r="F211" s="127"/>
      <c r="G211" s="126"/>
      <c r="H211" s="129"/>
    </row>
    <row r="212" spans="1:8" x14ac:dyDescent="0.25">
      <c r="A212" s="130">
        <v>12</v>
      </c>
      <c r="B212" s="131" t="s">
        <v>515</v>
      </c>
      <c r="C212" s="132" t="s">
        <v>361</v>
      </c>
      <c r="D212" s="132" t="s">
        <v>293</v>
      </c>
      <c r="E212" s="128"/>
      <c r="F212" s="132"/>
      <c r="G212" s="131"/>
      <c r="H212" s="133"/>
    </row>
    <row r="213" spans="1:8" x14ac:dyDescent="0.25">
      <c r="A213" s="125">
        <v>13</v>
      </c>
      <c r="B213" s="126" t="s">
        <v>516</v>
      </c>
      <c r="C213" s="127" t="s">
        <v>361</v>
      </c>
      <c r="D213" s="127" t="s">
        <v>293</v>
      </c>
      <c r="E213" s="128"/>
      <c r="F213" s="127"/>
      <c r="G213" s="126"/>
      <c r="H213" s="129"/>
    </row>
    <row r="214" spans="1:8" ht="25.5" x14ac:dyDescent="0.25">
      <c r="A214" s="130">
        <v>14</v>
      </c>
      <c r="B214" s="131" t="s">
        <v>517</v>
      </c>
      <c r="C214" s="132" t="s">
        <v>276</v>
      </c>
      <c r="D214" s="132" t="s">
        <v>293</v>
      </c>
      <c r="E214" s="128"/>
      <c r="F214" s="132"/>
      <c r="G214" s="131"/>
      <c r="H214" s="133"/>
    </row>
    <row r="215" spans="1:8" x14ac:dyDescent="0.25">
      <c r="A215" s="125">
        <v>15</v>
      </c>
      <c r="B215" s="126" t="s">
        <v>518</v>
      </c>
      <c r="C215" s="127" t="s">
        <v>276</v>
      </c>
      <c r="D215" s="138" t="str">
        <f>IF(D207&gt;0.2,"Yes","No — load &lt;0.2 kg/hr")</f>
        <v>Yes</v>
      </c>
      <c r="E215" s="128"/>
      <c r="F215" s="127"/>
      <c r="G215" s="126"/>
      <c r="H215" s="129"/>
    </row>
    <row r="216" spans="1:8" x14ac:dyDescent="0.25">
      <c r="A216" s="157" t="s">
        <v>519</v>
      </c>
      <c r="B216" s="158"/>
      <c r="C216" s="158"/>
      <c r="D216" s="158"/>
      <c r="E216" s="158"/>
      <c r="F216" s="158"/>
      <c r="G216" s="158"/>
      <c r="H216" s="159"/>
    </row>
    <row r="217" spans="1:8" x14ac:dyDescent="0.25">
      <c r="A217" s="125">
        <v>1</v>
      </c>
      <c r="B217" s="126" t="s">
        <v>520</v>
      </c>
      <c r="C217" s="127" t="s">
        <v>361</v>
      </c>
      <c r="D217" s="127">
        <v>986</v>
      </c>
      <c r="E217" s="128"/>
      <c r="F217" s="127"/>
      <c r="G217" s="126"/>
      <c r="H217" s="129"/>
    </row>
    <row r="218" spans="1:8" x14ac:dyDescent="0.25">
      <c r="A218" s="130">
        <v>2</v>
      </c>
      <c r="B218" s="131" t="s">
        <v>521</v>
      </c>
      <c r="C218" s="132" t="s">
        <v>361</v>
      </c>
      <c r="D218" s="132">
        <v>3660</v>
      </c>
      <c r="E218" s="128"/>
      <c r="F218" s="132"/>
      <c r="G218" s="131"/>
      <c r="H218" s="133"/>
    </row>
    <row r="219" spans="1:8" x14ac:dyDescent="0.25">
      <c r="A219" s="125">
        <v>3</v>
      </c>
      <c r="B219" s="126" t="s">
        <v>522</v>
      </c>
      <c r="C219" s="127" t="s">
        <v>361</v>
      </c>
      <c r="D219" s="127">
        <v>920</v>
      </c>
      <c r="E219" s="128"/>
      <c r="F219" s="127"/>
      <c r="G219" s="126"/>
      <c r="H219" s="129"/>
    </row>
    <row r="220" spans="1:8" x14ac:dyDescent="0.25">
      <c r="A220" s="130">
        <v>4</v>
      </c>
      <c r="B220" s="131" t="s">
        <v>523</v>
      </c>
      <c r="C220" s="132" t="s">
        <v>126</v>
      </c>
      <c r="D220" s="132" t="s">
        <v>293</v>
      </c>
      <c r="E220" s="128"/>
      <c r="F220" s="132"/>
      <c r="G220" s="131"/>
      <c r="H220" s="133"/>
    </row>
    <row r="221" spans="1:8" x14ac:dyDescent="0.25">
      <c r="A221" s="125">
        <v>5</v>
      </c>
      <c r="B221" s="126" t="s">
        <v>524</v>
      </c>
      <c r="C221" s="127" t="s">
        <v>127</v>
      </c>
      <c r="D221" s="127" t="s">
        <v>293</v>
      </c>
      <c r="E221" s="128"/>
      <c r="F221" s="127"/>
      <c r="G221" s="126"/>
      <c r="H221" s="129"/>
    </row>
    <row r="222" spans="1:8" x14ac:dyDescent="0.25">
      <c r="A222" s="130">
        <v>6</v>
      </c>
      <c r="B222" s="131" t="s">
        <v>525</v>
      </c>
      <c r="C222" s="132" t="s">
        <v>361</v>
      </c>
      <c r="D222" s="132" t="s">
        <v>293</v>
      </c>
      <c r="E222" s="128"/>
      <c r="F222" s="132"/>
      <c r="G222" s="131"/>
      <c r="H222" s="133"/>
    </row>
    <row r="223" spans="1:8" x14ac:dyDescent="0.25">
      <c r="A223" s="125">
        <v>7</v>
      </c>
      <c r="B223" s="126" t="s">
        <v>526</v>
      </c>
      <c r="C223" s="127" t="s">
        <v>361</v>
      </c>
      <c r="D223" s="127" t="s">
        <v>293</v>
      </c>
      <c r="E223" s="128"/>
      <c r="F223" s="127"/>
      <c r="G223" s="126"/>
      <c r="H223" s="129"/>
    </row>
    <row r="224" spans="1:8" ht="25.5" x14ac:dyDescent="0.25">
      <c r="A224" s="130">
        <v>8</v>
      </c>
      <c r="B224" s="131" t="s">
        <v>527</v>
      </c>
      <c r="C224" s="132" t="s">
        <v>127</v>
      </c>
      <c r="D224" s="132" t="s">
        <v>528</v>
      </c>
      <c r="E224" s="128"/>
      <c r="F224" s="132"/>
      <c r="G224" s="131"/>
      <c r="H224" s="133"/>
    </row>
    <row r="225" spans="1:8" x14ac:dyDescent="0.25">
      <c r="A225" s="125">
        <v>9</v>
      </c>
      <c r="B225" s="126" t="s">
        <v>529</v>
      </c>
      <c r="C225" s="127" t="s">
        <v>127</v>
      </c>
      <c r="D225" s="127" t="s">
        <v>414</v>
      </c>
      <c r="E225" s="128"/>
      <c r="F225" s="127"/>
      <c r="G225" s="126"/>
      <c r="H225" s="129"/>
    </row>
    <row r="226" spans="1:8" x14ac:dyDescent="0.25">
      <c r="A226" s="130">
        <v>10</v>
      </c>
      <c r="B226" s="131" t="s">
        <v>530</v>
      </c>
      <c r="C226" s="132" t="s">
        <v>276</v>
      </c>
      <c r="D226" s="132" t="s">
        <v>55</v>
      </c>
      <c r="E226" s="128"/>
      <c r="F226" s="132"/>
      <c r="G226" s="131"/>
      <c r="H226" s="133"/>
    </row>
    <row r="227" spans="1:8" x14ac:dyDescent="0.25">
      <c r="A227" s="125">
        <v>11</v>
      </c>
      <c r="B227" s="126" t="s">
        <v>531</v>
      </c>
      <c r="C227" s="127" t="s">
        <v>361</v>
      </c>
      <c r="D227" s="127" t="s">
        <v>293</v>
      </c>
      <c r="E227" s="128"/>
      <c r="F227" s="127"/>
      <c r="G227" s="126"/>
      <c r="H227" s="129"/>
    </row>
    <row r="228" spans="1:8" x14ac:dyDescent="0.25">
      <c r="A228" s="130">
        <v>12</v>
      </c>
      <c r="B228" s="131" t="s">
        <v>532</v>
      </c>
      <c r="C228" s="132" t="s">
        <v>276</v>
      </c>
      <c r="D228" s="132" t="s">
        <v>277</v>
      </c>
      <c r="E228" s="128"/>
      <c r="F228" s="132"/>
      <c r="G228" s="131"/>
      <c r="H228" s="133"/>
    </row>
    <row r="229" spans="1:8" ht="25.5" x14ac:dyDescent="0.25">
      <c r="A229" s="125">
        <v>13</v>
      </c>
      <c r="B229" s="126" t="s">
        <v>533</v>
      </c>
      <c r="C229" s="127" t="s">
        <v>127</v>
      </c>
      <c r="D229" s="127" t="s">
        <v>534</v>
      </c>
      <c r="E229" s="128"/>
      <c r="F229" s="127"/>
      <c r="G229" s="126"/>
      <c r="H229" s="129"/>
    </row>
    <row r="230" spans="1:8" x14ac:dyDescent="0.25">
      <c r="A230" s="130">
        <v>14</v>
      </c>
      <c r="B230" s="131" t="s">
        <v>535</v>
      </c>
      <c r="C230" s="132" t="s">
        <v>276</v>
      </c>
      <c r="D230" s="132" t="s">
        <v>277</v>
      </c>
      <c r="E230" s="128"/>
      <c r="F230" s="132"/>
      <c r="G230" s="131"/>
      <c r="H230" s="133"/>
    </row>
    <row r="231" spans="1:8" x14ac:dyDescent="0.25">
      <c r="A231" s="157" t="s">
        <v>536</v>
      </c>
      <c r="B231" s="158"/>
      <c r="C231" s="158"/>
      <c r="D231" s="158"/>
      <c r="E231" s="158"/>
      <c r="F231" s="158"/>
      <c r="G231" s="158"/>
      <c r="H231" s="159"/>
    </row>
    <row r="232" spans="1:8" x14ac:dyDescent="0.25">
      <c r="A232" s="125">
        <v>1</v>
      </c>
      <c r="B232" s="126" t="s">
        <v>537</v>
      </c>
      <c r="C232" s="127" t="s">
        <v>361</v>
      </c>
      <c r="D232" s="127">
        <v>1980</v>
      </c>
      <c r="E232" s="128"/>
      <c r="F232" s="127"/>
      <c r="G232" s="126"/>
      <c r="H232" s="129"/>
    </row>
    <row r="233" spans="1:8" x14ac:dyDescent="0.25">
      <c r="A233" s="130">
        <v>2</v>
      </c>
      <c r="B233" s="131" t="s">
        <v>521</v>
      </c>
      <c r="C233" s="132" t="s">
        <v>361</v>
      </c>
      <c r="D233" s="132">
        <v>1750</v>
      </c>
      <c r="E233" s="128"/>
      <c r="F233" s="132"/>
      <c r="G233" s="131"/>
      <c r="H233" s="133"/>
    </row>
    <row r="234" spans="1:8" x14ac:dyDescent="0.25">
      <c r="A234" s="125">
        <v>3</v>
      </c>
      <c r="B234" s="126" t="s">
        <v>522</v>
      </c>
      <c r="C234" s="127" t="s">
        <v>361</v>
      </c>
      <c r="D234" s="127">
        <v>890</v>
      </c>
      <c r="E234" s="128"/>
      <c r="F234" s="127"/>
      <c r="G234" s="126"/>
      <c r="H234" s="129"/>
    </row>
    <row r="235" spans="1:8" x14ac:dyDescent="0.25">
      <c r="A235" s="130">
        <v>4</v>
      </c>
      <c r="B235" s="131" t="s">
        <v>523</v>
      </c>
      <c r="C235" s="132" t="s">
        <v>126</v>
      </c>
      <c r="D235" s="132" t="s">
        <v>293</v>
      </c>
      <c r="E235" s="128"/>
      <c r="F235" s="132"/>
      <c r="G235" s="131"/>
      <c r="H235" s="133"/>
    </row>
    <row r="236" spans="1:8" x14ac:dyDescent="0.25">
      <c r="A236" s="125">
        <v>5</v>
      </c>
      <c r="B236" s="126" t="s">
        <v>524</v>
      </c>
      <c r="C236" s="127" t="s">
        <v>127</v>
      </c>
      <c r="D236" s="127" t="s">
        <v>538</v>
      </c>
      <c r="E236" s="128"/>
      <c r="F236" s="127"/>
      <c r="G236" s="126"/>
      <c r="H236" s="129"/>
    </row>
    <row r="237" spans="1:8" x14ac:dyDescent="0.25">
      <c r="A237" s="130">
        <v>6</v>
      </c>
      <c r="B237" s="131" t="s">
        <v>539</v>
      </c>
      <c r="C237" s="132" t="s">
        <v>361</v>
      </c>
      <c r="D237" s="132" t="s">
        <v>293</v>
      </c>
      <c r="E237" s="128"/>
      <c r="F237" s="132"/>
      <c r="G237" s="131"/>
      <c r="H237" s="133"/>
    </row>
    <row r="238" spans="1:8" ht="25.5" x14ac:dyDescent="0.25">
      <c r="A238" s="125">
        <v>7</v>
      </c>
      <c r="B238" s="126" t="s">
        <v>527</v>
      </c>
      <c r="C238" s="127" t="s">
        <v>127</v>
      </c>
      <c r="D238" s="127" t="s">
        <v>528</v>
      </c>
      <c r="E238" s="128"/>
      <c r="F238" s="127"/>
      <c r="G238" s="126"/>
      <c r="H238" s="129"/>
    </row>
    <row r="239" spans="1:8" x14ac:dyDescent="0.25">
      <c r="A239" s="130">
        <v>8</v>
      </c>
      <c r="B239" s="131" t="s">
        <v>529</v>
      </c>
      <c r="C239" s="132" t="s">
        <v>127</v>
      </c>
      <c r="D239" s="132" t="s">
        <v>414</v>
      </c>
      <c r="E239" s="128"/>
      <c r="F239" s="132"/>
      <c r="G239" s="131"/>
      <c r="H239" s="133"/>
    </row>
    <row r="240" spans="1:8" x14ac:dyDescent="0.25">
      <c r="A240" s="125">
        <v>9</v>
      </c>
      <c r="B240" s="126" t="s">
        <v>540</v>
      </c>
      <c r="C240" s="127" t="s">
        <v>276</v>
      </c>
      <c r="D240" s="127" t="s">
        <v>277</v>
      </c>
      <c r="E240" s="128"/>
      <c r="F240" s="127"/>
      <c r="G240" s="126"/>
      <c r="H240" s="129"/>
    </row>
    <row r="241" spans="1:8" ht="25.5" x14ac:dyDescent="0.25">
      <c r="A241" s="130">
        <v>10</v>
      </c>
      <c r="B241" s="131" t="s">
        <v>533</v>
      </c>
      <c r="C241" s="132" t="s">
        <v>127</v>
      </c>
      <c r="D241" s="132" t="s">
        <v>534</v>
      </c>
      <c r="E241" s="128"/>
      <c r="F241" s="132"/>
      <c r="G241" s="131"/>
      <c r="H241" s="133"/>
    </row>
    <row r="242" spans="1:8" x14ac:dyDescent="0.25">
      <c r="A242" s="125">
        <v>11</v>
      </c>
      <c r="B242" s="126" t="s">
        <v>535</v>
      </c>
      <c r="C242" s="127" t="s">
        <v>276</v>
      </c>
      <c r="D242" s="127" t="s">
        <v>277</v>
      </c>
      <c r="E242" s="128"/>
      <c r="F242" s="127"/>
      <c r="G242" s="126"/>
      <c r="H242" s="129"/>
    </row>
    <row r="243" spans="1:8" x14ac:dyDescent="0.25">
      <c r="A243" s="130">
        <v>12</v>
      </c>
      <c r="B243" s="131" t="s">
        <v>541</v>
      </c>
      <c r="C243" s="132" t="s">
        <v>276</v>
      </c>
      <c r="D243" s="132" t="s">
        <v>277</v>
      </c>
      <c r="E243" s="128"/>
      <c r="F243" s="132"/>
      <c r="G243" s="131"/>
      <c r="H243" s="133"/>
    </row>
    <row r="244" spans="1:8" x14ac:dyDescent="0.25">
      <c r="A244" s="125">
        <v>13</v>
      </c>
      <c r="B244" s="126" t="s">
        <v>542</v>
      </c>
      <c r="C244" s="127" t="s">
        <v>50</v>
      </c>
      <c r="D244" s="127" t="s">
        <v>293</v>
      </c>
      <c r="E244" s="128"/>
      <c r="F244" s="127"/>
      <c r="G244" s="126"/>
      <c r="H244" s="129"/>
    </row>
    <row r="245" spans="1:8" x14ac:dyDescent="0.25">
      <c r="A245" s="130">
        <v>14</v>
      </c>
      <c r="B245" s="131" t="s">
        <v>543</v>
      </c>
      <c r="C245" s="132" t="s">
        <v>50</v>
      </c>
      <c r="D245" s="132" t="s">
        <v>293</v>
      </c>
      <c r="E245" s="128"/>
      <c r="F245" s="132"/>
      <c r="G245" s="131"/>
      <c r="H245" s="133"/>
    </row>
    <row r="246" spans="1:8" x14ac:dyDescent="0.25">
      <c r="A246" s="157" t="s">
        <v>544</v>
      </c>
      <c r="B246" s="158"/>
      <c r="C246" s="158"/>
      <c r="D246" s="158"/>
      <c r="E246" s="158"/>
      <c r="F246" s="158"/>
      <c r="G246" s="158"/>
      <c r="H246" s="159"/>
    </row>
    <row r="247" spans="1:8" x14ac:dyDescent="0.25">
      <c r="A247" s="125">
        <v>1</v>
      </c>
      <c r="B247" s="126" t="s">
        <v>545</v>
      </c>
      <c r="C247" s="127" t="s">
        <v>546</v>
      </c>
      <c r="D247" s="127" t="s">
        <v>293</v>
      </c>
      <c r="E247" s="128"/>
      <c r="F247" s="127"/>
      <c r="G247" s="126"/>
      <c r="H247" s="129"/>
    </row>
    <row r="248" spans="1:8" x14ac:dyDescent="0.25">
      <c r="A248" s="130">
        <v>2</v>
      </c>
      <c r="B248" s="131" t="s">
        <v>547</v>
      </c>
      <c r="C248" s="132" t="s">
        <v>546</v>
      </c>
      <c r="D248" s="132" t="s">
        <v>293</v>
      </c>
      <c r="E248" s="128"/>
      <c r="F248" s="132"/>
      <c r="G248" s="131"/>
      <c r="H248" s="133"/>
    </row>
    <row r="249" spans="1:8" x14ac:dyDescent="0.25">
      <c r="A249" s="125">
        <v>3</v>
      </c>
      <c r="B249" s="126" t="s">
        <v>548</v>
      </c>
      <c r="C249" s="127" t="s">
        <v>546</v>
      </c>
      <c r="D249" s="127" t="s">
        <v>293</v>
      </c>
      <c r="E249" s="128"/>
      <c r="F249" s="127"/>
      <c r="G249" s="126"/>
      <c r="H249" s="129"/>
    </row>
    <row r="250" spans="1:8" x14ac:dyDescent="0.25">
      <c r="A250" s="130">
        <v>4</v>
      </c>
      <c r="B250" s="131" t="s">
        <v>549</v>
      </c>
      <c r="C250" s="132" t="s">
        <v>546</v>
      </c>
      <c r="D250" s="132" t="s">
        <v>293</v>
      </c>
      <c r="E250" s="128"/>
      <c r="F250" s="132"/>
      <c r="G250" s="131"/>
      <c r="H250" s="133"/>
    </row>
    <row r="251" spans="1:8" x14ac:dyDescent="0.25">
      <c r="A251" s="125">
        <v>5</v>
      </c>
      <c r="B251" s="126" t="s">
        <v>550</v>
      </c>
      <c r="C251" s="127" t="s">
        <v>127</v>
      </c>
      <c r="D251" s="127" t="s">
        <v>551</v>
      </c>
      <c r="E251" s="128"/>
      <c r="F251" s="127"/>
      <c r="G251" s="126"/>
      <c r="H251" s="129"/>
    </row>
    <row r="252" spans="1:8" ht="25.5" x14ac:dyDescent="0.25">
      <c r="A252" s="130">
        <v>6</v>
      </c>
      <c r="B252" s="131" t="s">
        <v>552</v>
      </c>
      <c r="C252" s="132" t="s">
        <v>276</v>
      </c>
      <c r="D252" s="132" t="s">
        <v>293</v>
      </c>
      <c r="E252" s="128"/>
      <c r="F252" s="132"/>
      <c r="G252" s="131"/>
      <c r="H252" s="133"/>
    </row>
    <row r="253" spans="1:8" ht="25.5" x14ac:dyDescent="0.25">
      <c r="A253" s="125">
        <v>7</v>
      </c>
      <c r="B253" s="126" t="s">
        <v>553</v>
      </c>
      <c r="C253" s="127" t="s">
        <v>554</v>
      </c>
      <c r="D253" s="127" t="s">
        <v>293</v>
      </c>
      <c r="E253" s="128"/>
      <c r="F253" s="127"/>
      <c r="G253" s="126"/>
      <c r="H253" s="129"/>
    </row>
    <row r="254" spans="1:8" ht="38.25" x14ac:dyDescent="0.25">
      <c r="A254" s="130">
        <v>8</v>
      </c>
      <c r="B254" s="131" t="s">
        <v>555</v>
      </c>
      <c r="C254" s="132" t="s">
        <v>127</v>
      </c>
      <c r="D254" s="127" t="s">
        <v>556</v>
      </c>
      <c r="E254" s="128"/>
      <c r="F254" s="132"/>
      <c r="G254" s="131"/>
      <c r="H254" s="133"/>
    </row>
    <row r="255" spans="1:8" ht="38.25" x14ac:dyDescent="0.25">
      <c r="A255" s="125">
        <v>9</v>
      </c>
      <c r="B255" s="126" t="s">
        <v>557</v>
      </c>
      <c r="C255" s="127" t="s">
        <v>127</v>
      </c>
      <c r="D255" s="127" t="s">
        <v>556</v>
      </c>
      <c r="E255" s="128"/>
      <c r="F255" s="127"/>
      <c r="G255" s="126"/>
      <c r="H255" s="129"/>
    </row>
    <row r="256" spans="1:8" x14ac:dyDescent="0.25">
      <c r="A256" s="130">
        <v>10</v>
      </c>
      <c r="B256" s="131" t="s">
        <v>558</v>
      </c>
      <c r="C256" s="132" t="s">
        <v>276</v>
      </c>
      <c r="D256" s="132" t="s">
        <v>293</v>
      </c>
      <c r="E256" s="128"/>
      <c r="F256" s="132"/>
      <c r="G256" s="131"/>
      <c r="H256" s="133"/>
    </row>
    <row r="257" spans="1:8" x14ac:dyDescent="0.25">
      <c r="A257" s="125">
        <v>11</v>
      </c>
      <c r="B257" s="126" t="s">
        <v>559</v>
      </c>
      <c r="C257" s="127" t="s">
        <v>560</v>
      </c>
      <c r="D257" s="127" t="s">
        <v>293</v>
      </c>
      <c r="E257" s="128"/>
      <c r="F257" s="127"/>
      <c r="G257" s="126"/>
      <c r="H257" s="129"/>
    </row>
    <row r="258" spans="1:8" x14ac:dyDescent="0.25">
      <c r="A258" s="157" t="s">
        <v>561</v>
      </c>
      <c r="B258" s="158"/>
      <c r="C258" s="158"/>
      <c r="D258" s="158"/>
      <c r="E258" s="158"/>
      <c r="F258" s="158"/>
      <c r="G258" s="158"/>
      <c r="H258" s="159"/>
    </row>
    <row r="259" spans="1:8" x14ac:dyDescent="0.25">
      <c r="A259" s="125">
        <v>1</v>
      </c>
      <c r="B259" s="126" t="s">
        <v>562</v>
      </c>
      <c r="C259" s="127" t="s">
        <v>276</v>
      </c>
      <c r="D259" s="127" t="s">
        <v>277</v>
      </c>
      <c r="E259" s="128"/>
      <c r="F259" s="127"/>
      <c r="G259" s="126"/>
      <c r="H259" s="129"/>
    </row>
    <row r="260" spans="1:8" x14ac:dyDescent="0.25">
      <c r="A260" s="130">
        <v>2</v>
      </c>
      <c r="B260" s="131" t="s">
        <v>563</v>
      </c>
      <c r="C260" s="132" t="s">
        <v>276</v>
      </c>
      <c r="D260" s="138" t="str">
        <f>D198</f>
        <v>Yes</v>
      </c>
      <c r="E260" s="128"/>
      <c r="F260" s="132"/>
      <c r="G260" s="131"/>
      <c r="H260" s="133"/>
    </row>
    <row r="261" spans="1:8" x14ac:dyDescent="0.25">
      <c r="A261" s="125">
        <v>3</v>
      </c>
      <c r="B261" s="126" t="s">
        <v>564</v>
      </c>
      <c r="C261" s="127" t="s">
        <v>276</v>
      </c>
      <c r="D261" s="138" t="str">
        <f>D215</f>
        <v>Yes</v>
      </c>
      <c r="E261" s="128"/>
      <c r="F261" s="127"/>
      <c r="G261" s="126"/>
      <c r="H261" s="129"/>
    </row>
    <row r="262" spans="1:8" ht="25.5" x14ac:dyDescent="0.25">
      <c r="A262" s="130">
        <v>4</v>
      </c>
      <c r="B262" s="131" t="s">
        <v>565</v>
      </c>
      <c r="C262" s="132" t="s">
        <v>276</v>
      </c>
      <c r="D262" s="132" t="s">
        <v>277</v>
      </c>
      <c r="E262" s="128"/>
      <c r="F262" s="132"/>
      <c r="G262" s="131"/>
      <c r="H262" s="133"/>
    </row>
    <row r="263" spans="1:8" x14ac:dyDescent="0.25">
      <c r="A263" s="125">
        <v>5</v>
      </c>
      <c r="B263" s="126" t="s">
        <v>566</v>
      </c>
      <c r="C263" s="127" t="s">
        <v>276</v>
      </c>
      <c r="D263" s="127" t="s">
        <v>55</v>
      </c>
      <c r="E263" s="128"/>
      <c r="F263" s="127"/>
      <c r="G263" s="126"/>
      <c r="H263" s="129"/>
    </row>
    <row r="264" spans="1:8" x14ac:dyDescent="0.25">
      <c r="A264" s="130">
        <v>6</v>
      </c>
      <c r="B264" s="131" t="s">
        <v>567</v>
      </c>
      <c r="C264" s="132" t="s">
        <v>276</v>
      </c>
      <c r="D264" s="132" t="s">
        <v>277</v>
      </c>
      <c r="E264" s="128"/>
      <c r="F264" s="132"/>
      <c r="G264" s="131"/>
      <c r="H264" s="133"/>
    </row>
    <row r="265" spans="1:8" x14ac:dyDescent="0.25">
      <c r="A265" s="125">
        <v>7</v>
      </c>
      <c r="B265" s="126" t="s">
        <v>568</v>
      </c>
      <c r="C265" s="127" t="s">
        <v>276</v>
      </c>
      <c r="D265" s="127" t="s">
        <v>293</v>
      </c>
      <c r="E265" s="128"/>
      <c r="F265" s="127"/>
      <c r="G265" s="126"/>
      <c r="H265" s="129"/>
    </row>
    <row r="266" spans="1:8" x14ac:dyDescent="0.25">
      <c r="A266" s="130">
        <v>8</v>
      </c>
      <c r="B266" s="131" t="s">
        <v>569</v>
      </c>
      <c r="C266" s="132" t="s">
        <v>276</v>
      </c>
      <c r="D266" s="132" t="s">
        <v>293</v>
      </c>
      <c r="E266" s="128"/>
      <c r="F266" s="132"/>
      <c r="G266" s="131"/>
      <c r="H266" s="133"/>
    </row>
    <row r="267" spans="1:8" x14ac:dyDescent="0.25">
      <c r="A267" s="125">
        <v>9</v>
      </c>
      <c r="B267" s="126" t="s">
        <v>570</v>
      </c>
      <c r="C267" s="127" t="s">
        <v>276</v>
      </c>
      <c r="D267" s="127" t="s">
        <v>293</v>
      </c>
      <c r="E267" s="128"/>
      <c r="F267" s="127"/>
      <c r="G267" s="126"/>
      <c r="H267" s="129"/>
    </row>
    <row r="268" spans="1:8" x14ac:dyDescent="0.25">
      <c r="A268" s="157" t="s">
        <v>571</v>
      </c>
      <c r="B268" s="158"/>
      <c r="C268" s="158"/>
      <c r="D268" s="158"/>
      <c r="E268" s="158"/>
      <c r="F268" s="158"/>
      <c r="G268" s="158"/>
      <c r="H268" s="159"/>
    </row>
    <row r="269" spans="1:8" x14ac:dyDescent="0.25">
      <c r="A269" s="125">
        <v>1</v>
      </c>
      <c r="B269" s="126" t="s">
        <v>572</v>
      </c>
      <c r="C269" s="127" t="s">
        <v>230</v>
      </c>
      <c r="D269" s="127">
        <v>1</v>
      </c>
      <c r="E269" s="128"/>
      <c r="F269" s="127"/>
      <c r="G269" s="126"/>
      <c r="H269" s="129"/>
    </row>
    <row r="270" spans="1:8" x14ac:dyDescent="0.25">
      <c r="A270" s="130">
        <v>2</v>
      </c>
      <c r="B270" s="131" t="s">
        <v>573</v>
      </c>
      <c r="C270" s="132" t="s">
        <v>230</v>
      </c>
      <c r="D270" s="132">
        <v>1</v>
      </c>
      <c r="E270" s="128"/>
      <c r="F270" s="132"/>
      <c r="G270" s="131"/>
      <c r="H270" s="133"/>
    </row>
    <row r="271" spans="1:8" x14ac:dyDescent="0.25">
      <c r="A271" s="125">
        <v>3</v>
      </c>
      <c r="B271" s="126" t="s">
        <v>574</v>
      </c>
      <c r="C271" s="127" t="s">
        <v>230</v>
      </c>
      <c r="D271" s="127" t="s">
        <v>293</v>
      </c>
      <c r="E271" s="128"/>
      <c r="F271" s="127"/>
      <c r="G271" s="126"/>
      <c r="H271" s="129"/>
    </row>
    <row r="272" spans="1:8" x14ac:dyDescent="0.25">
      <c r="A272" s="130">
        <v>4</v>
      </c>
      <c r="B272" s="131" t="s">
        <v>575</v>
      </c>
      <c r="C272" s="132" t="s">
        <v>230</v>
      </c>
      <c r="D272" s="132">
        <v>1</v>
      </c>
      <c r="E272" s="128"/>
      <c r="F272" s="132"/>
      <c r="G272" s="131"/>
      <c r="H272" s="133"/>
    </row>
    <row r="273" spans="1:8" x14ac:dyDescent="0.25">
      <c r="A273" s="125">
        <v>5</v>
      </c>
      <c r="B273" s="126" t="s">
        <v>576</v>
      </c>
      <c r="C273" s="127" t="s">
        <v>230</v>
      </c>
      <c r="D273" s="127">
        <v>1</v>
      </c>
      <c r="E273" s="128"/>
      <c r="F273" s="127"/>
      <c r="G273" s="126"/>
      <c r="H273" s="129"/>
    </row>
    <row r="274" spans="1:8" x14ac:dyDescent="0.25">
      <c r="A274" s="130">
        <v>6</v>
      </c>
      <c r="B274" s="131" t="s">
        <v>577</v>
      </c>
      <c r="C274" s="132" t="s">
        <v>230</v>
      </c>
      <c r="D274" s="132">
        <v>1</v>
      </c>
      <c r="E274" s="128"/>
      <c r="F274" s="132"/>
      <c r="G274" s="131"/>
      <c r="H274" s="133"/>
    </row>
    <row r="275" spans="1:8" x14ac:dyDescent="0.25">
      <c r="A275" s="125">
        <v>7</v>
      </c>
      <c r="B275" s="126" t="s">
        <v>578</v>
      </c>
      <c r="C275" s="127" t="s">
        <v>230</v>
      </c>
      <c r="D275" s="127" t="s">
        <v>293</v>
      </c>
      <c r="E275" s="128"/>
      <c r="F275" s="127"/>
      <c r="G275" s="126"/>
      <c r="H275" s="129"/>
    </row>
    <row r="276" spans="1:8" x14ac:dyDescent="0.25">
      <c r="A276" s="130">
        <v>8</v>
      </c>
      <c r="B276" s="131" t="s">
        <v>579</v>
      </c>
      <c r="C276" s="132" t="s">
        <v>82</v>
      </c>
      <c r="D276" s="132">
        <v>1</v>
      </c>
      <c r="E276" s="128"/>
      <c r="F276" s="132"/>
      <c r="G276" s="131"/>
      <c r="H276" s="133"/>
    </row>
    <row r="277" spans="1:8" ht="25.5" x14ac:dyDescent="0.25">
      <c r="A277" s="125">
        <v>9</v>
      </c>
      <c r="B277" s="126" t="s">
        <v>580</v>
      </c>
      <c r="C277" s="127" t="s">
        <v>276</v>
      </c>
      <c r="D277" s="127" t="s">
        <v>277</v>
      </c>
      <c r="E277" s="128"/>
      <c r="F277" s="127"/>
      <c r="G277" s="126"/>
      <c r="H277" s="129"/>
    </row>
    <row r="278" spans="1:8" x14ac:dyDescent="0.25">
      <c r="A278" s="157" t="s">
        <v>581</v>
      </c>
      <c r="B278" s="158"/>
      <c r="C278" s="158"/>
      <c r="D278" s="158"/>
      <c r="E278" s="158"/>
      <c r="F278" s="158"/>
      <c r="G278" s="158"/>
      <c r="H278" s="159"/>
    </row>
    <row r="279" spans="1:8" x14ac:dyDescent="0.25">
      <c r="A279" s="125">
        <v>1</v>
      </c>
      <c r="B279" s="126" t="s">
        <v>582</v>
      </c>
      <c r="C279" s="127" t="s">
        <v>583</v>
      </c>
      <c r="D279" s="127" t="s">
        <v>293</v>
      </c>
      <c r="E279" s="128"/>
      <c r="F279" s="127"/>
      <c r="G279" s="126"/>
      <c r="H279" s="129"/>
    </row>
    <row r="280" spans="1:8" x14ac:dyDescent="0.25">
      <c r="A280" s="130">
        <v>2</v>
      </c>
      <c r="B280" s="131" t="s">
        <v>584</v>
      </c>
      <c r="C280" s="132" t="s">
        <v>583</v>
      </c>
      <c r="D280" s="132" t="s">
        <v>293</v>
      </c>
      <c r="E280" s="128"/>
      <c r="F280" s="132"/>
      <c r="G280" s="131"/>
      <c r="H280" s="133"/>
    </row>
    <row r="281" spans="1:8" x14ac:dyDescent="0.25">
      <c r="A281" s="125">
        <v>3</v>
      </c>
      <c r="B281" s="126" t="s">
        <v>585</v>
      </c>
      <c r="C281" s="127" t="s">
        <v>127</v>
      </c>
      <c r="D281" s="127" t="s">
        <v>293</v>
      </c>
      <c r="E281" s="128"/>
      <c r="F281" s="127"/>
      <c r="G281" s="126"/>
      <c r="H281" s="129"/>
    </row>
    <row r="282" spans="1:8" ht="25.5" x14ac:dyDescent="0.25">
      <c r="A282" s="130">
        <v>4</v>
      </c>
      <c r="B282" s="131" t="s">
        <v>586</v>
      </c>
      <c r="C282" s="132" t="s">
        <v>276</v>
      </c>
      <c r="D282" s="132" t="s">
        <v>293</v>
      </c>
      <c r="E282" s="128"/>
      <c r="F282" s="132"/>
      <c r="G282" s="131"/>
      <c r="H282" s="133"/>
    </row>
    <row r="283" spans="1:8" ht="25.5" x14ac:dyDescent="0.25">
      <c r="A283" s="125">
        <v>5</v>
      </c>
      <c r="B283" s="126" t="s">
        <v>587</v>
      </c>
      <c r="C283" s="127" t="s">
        <v>276</v>
      </c>
      <c r="D283" s="127" t="s">
        <v>277</v>
      </c>
      <c r="E283" s="128"/>
      <c r="F283" s="127"/>
      <c r="G283" s="126"/>
      <c r="H283" s="129"/>
    </row>
    <row r="284" spans="1:8" x14ac:dyDescent="0.25">
      <c r="A284" s="130">
        <v>6</v>
      </c>
      <c r="B284" s="131" t="s">
        <v>588</v>
      </c>
      <c r="C284" s="132" t="s">
        <v>276</v>
      </c>
      <c r="D284" s="132" t="s">
        <v>277</v>
      </c>
      <c r="E284" s="128"/>
      <c r="F284" s="132"/>
      <c r="G284" s="131"/>
      <c r="H284" s="133"/>
    </row>
    <row r="285" spans="1:8" x14ac:dyDescent="0.25">
      <c r="A285" s="125">
        <v>7</v>
      </c>
      <c r="B285" s="126" t="s">
        <v>589</v>
      </c>
      <c r="C285" s="127" t="s">
        <v>276</v>
      </c>
      <c r="D285" s="127" t="s">
        <v>293</v>
      </c>
      <c r="E285" s="128"/>
      <c r="F285" s="127"/>
      <c r="G285" s="126"/>
      <c r="H285" s="129"/>
    </row>
    <row r="286" spans="1:8" x14ac:dyDescent="0.25">
      <c r="A286" s="157" t="s">
        <v>590</v>
      </c>
      <c r="B286" s="158"/>
      <c r="C286" s="158"/>
      <c r="D286" s="158"/>
      <c r="E286" s="158"/>
      <c r="F286" s="158"/>
      <c r="G286" s="158"/>
      <c r="H286" s="159"/>
    </row>
    <row r="287" spans="1:8" ht="25.5" x14ac:dyDescent="0.25">
      <c r="A287" s="125">
        <v>1</v>
      </c>
      <c r="B287" s="126" t="s">
        <v>591</v>
      </c>
      <c r="C287" s="127" t="s">
        <v>276</v>
      </c>
      <c r="D287" s="127" t="s">
        <v>277</v>
      </c>
      <c r="E287" s="128"/>
      <c r="F287" s="127"/>
      <c r="G287" s="126"/>
      <c r="H287" s="129"/>
    </row>
    <row r="288" spans="1:8" x14ac:dyDescent="0.25">
      <c r="A288" s="130">
        <v>2</v>
      </c>
      <c r="B288" s="131" t="s">
        <v>592</v>
      </c>
      <c r="C288" s="132" t="s">
        <v>276</v>
      </c>
      <c r="D288" s="132" t="s">
        <v>277</v>
      </c>
      <c r="E288" s="128"/>
      <c r="F288" s="132"/>
      <c r="G288" s="131"/>
      <c r="H288" s="133"/>
    </row>
    <row r="289" spans="1:8" x14ac:dyDescent="0.25">
      <c r="A289" s="125">
        <v>3</v>
      </c>
      <c r="B289" s="126" t="s">
        <v>593</v>
      </c>
      <c r="C289" s="127" t="s">
        <v>276</v>
      </c>
      <c r="D289" s="127" t="s">
        <v>277</v>
      </c>
      <c r="E289" s="128"/>
      <c r="F289" s="127"/>
      <c r="G289" s="126"/>
      <c r="H289" s="129"/>
    </row>
    <row r="290" spans="1:8" x14ac:dyDescent="0.25">
      <c r="A290" s="130">
        <v>4</v>
      </c>
      <c r="B290" s="131" t="s">
        <v>594</v>
      </c>
      <c r="C290" s="132" t="s">
        <v>276</v>
      </c>
      <c r="D290" s="132" t="s">
        <v>277</v>
      </c>
      <c r="E290" s="128"/>
      <c r="F290" s="132"/>
      <c r="G290" s="131"/>
      <c r="H290" s="133"/>
    </row>
    <row r="291" spans="1:8" x14ac:dyDescent="0.25">
      <c r="A291" s="125">
        <v>5</v>
      </c>
      <c r="B291" s="126" t="s">
        <v>595</v>
      </c>
      <c r="C291" s="127" t="s">
        <v>276</v>
      </c>
      <c r="D291" s="127" t="s">
        <v>277</v>
      </c>
      <c r="E291" s="128"/>
      <c r="F291" s="127"/>
      <c r="G291" s="126"/>
      <c r="H291" s="129"/>
    </row>
    <row r="292" spans="1:8" x14ac:dyDescent="0.25">
      <c r="A292" s="130">
        <v>6</v>
      </c>
      <c r="B292" s="131" t="s">
        <v>596</v>
      </c>
      <c r="C292" s="132" t="s">
        <v>276</v>
      </c>
      <c r="D292" s="132" t="s">
        <v>293</v>
      </c>
      <c r="E292" s="128"/>
      <c r="F292" s="132"/>
      <c r="G292" s="131"/>
      <c r="H292" s="133"/>
    </row>
    <row r="293" spans="1:8" ht="25.5" x14ac:dyDescent="0.25">
      <c r="A293" s="125">
        <v>7</v>
      </c>
      <c r="B293" s="126" t="s">
        <v>597</v>
      </c>
      <c r="C293" s="127" t="s">
        <v>276</v>
      </c>
      <c r="D293" s="127" t="s">
        <v>277</v>
      </c>
      <c r="E293" s="128"/>
      <c r="F293" s="127"/>
      <c r="G293" s="126"/>
      <c r="H293" s="129"/>
    </row>
    <row r="294" spans="1:8" x14ac:dyDescent="0.25">
      <c r="A294" s="130">
        <v>8</v>
      </c>
      <c r="B294" s="131" t="s">
        <v>598</v>
      </c>
      <c r="C294" s="132" t="s">
        <v>276</v>
      </c>
      <c r="D294" s="132" t="s">
        <v>277</v>
      </c>
      <c r="E294" s="128"/>
      <c r="F294" s="132"/>
      <c r="G294" s="131"/>
      <c r="H294" s="133"/>
    </row>
    <row r="295" spans="1:8" x14ac:dyDescent="0.25">
      <c r="A295" s="125">
        <v>9</v>
      </c>
      <c r="B295" s="126" t="s">
        <v>599</v>
      </c>
      <c r="C295" s="127" t="s">
        <v>276</v>
      </c>
      <c r="D295" s="127" t="s">
        <v>277</v>
      </c>
      <c r="E295" s="128"/>
      <c r="F295" s="127"/>
      <c r="G295" s="126"/>
      <c r="H295" s="129"/>
    </row>
    <row r="296" spans="1:8" x14ac:dyDescent="0.25">
      <c r="A296" s="130">
        <v>10</v>
      </c>
      <c r="B296" s="131" t="s">
        <v>600</v>
      </c>
      <c r="C296" s="132" t="s">
        <v>276</v>
      </c>
      <c r="D296" s="132" t="s">
        <v>277</v>
      </c>
      <c r="E296" s="128"/>
      <c r="F296" s="132"/>
      <c r="G296" s="131"/>
      <c r="H296" s="133"/>
    </row>
    <row r="297" spans="1:8" x14ac:dyDescent="0.25">
      <c r="A297" s="157" t="s">
        <v>601</v>
      </c>
      <c r="B297" s="158"/>
      <c r="C297" s="158"/>
      <c r="D297" s="158"/>
      <c r="E297" s="158"/>
      <c r="F297" s="158"/>
      <c r="G297" s="158"/>
      <c r="H297" s="159"/>
    </row>
    <row r="298" spans="1:8" x14ac:dyDescent="0.25">
      <c r="A298" s="125">
        <v>1</v>
      </c>
      <c r="B298" s="126"/>
      <c r="C298" s="127" t="s">
        <v>127</v>
      </c>
      <c r="D298" s="127"/>
      <c r="E298" s="128"/>
      <c r="F298" s="127"/>
      <c r="G298" s="126"/>
      <c r="H298" s="129"/>
    </row>
    <row r="299" spans="1:8" x14ac:dyDescent="0.25">
      <c r="A299" s="130">
        <v>2</v>
      </c>
      <c r="B299" s="131"/>
      <c r="C299" s="132" t="s">
        <v>127</v>
      </c>
      <c r="D299" s="132"/>
      <c r="E299" s="128"/>
      <c r="F299" s="132"/>
      <c r="G299" s="131"/>
      <c r="H299" s="133"/>
    </row>
    <row r="300" spans="1:8" x14ac:dyDescent="0.25">
      <c r="A300" s="125">
        <v>3</v>
      </c>
      <c r="B300" s="126"/>
      <c r="C300" s="127" t="s">
        <v>127</v>
      </c>
      <c r="D300" s="127"/>
      <c r="E300" s="128"/>
      <c r="F300" s="127"/>
      <c r="G300" s="126"/>
      <c r="H300" s="129"/>
    </row>
    <row r="301" spans="1:8" x14ac:dyDescent="0.25">
      <c r="A301" s="130">
        <v>4</v>
      </c>
      <c r="B301" s="131"/>
      <c r="C301" s="132" t="s">
        <v>127</v>
      </c>
      <c r="D301" s="132"/>
      <c r="E301" s="128"/>
      <c r="F301" s="132"/>
      <c r="G301" s="131"/>
      <c r="H301" s="133"/>
    </row>
    <row r="302" spans="1:8" x14ac:dyDescent="0.25">
      <c r="A302" s="125">
        <v>5</v>
      </c>
      <c r="B302" s="126"/>
      <c r="C302" s="127" t="s">
        <v>127</v>
      </c>
      <c r="D302" s="127"/>
      <c r="E302" s="128"/>
      <c r="F302" s="127"/>
      <c r="G302" s="126"/>
      <c r="H302" s="129"/>
    </row>
    <row r="303" spans="1:8" x14ac:dyDescent="0.25">
      <c r="A303" s="130">
        <v>6</v>
      </c>
      <c r="B303" s="131"/>
      <c r="C303" s="132" t="s">
        <v>127</v>
      </c>
      <c r="D303" s="132"/>
      <c r="E303" s="128"/>
      <c r="F303" s="132"/>
      <c r="G303" s="131"/>
      <c r="H303" s="133"/>
    </row>
    <row r="304" spans="1:8" x14ac:dyDescent="0.25">
      <c r="A304" s="125">
        <v>7</v>
      </c>
      <c r="B304" s="126"/>
      <c r="C304" s="127" t="s">
        <v>127</v>
      </c>
      <c r="D304" s="127"/>
      <c r="E304" s="128"/>
      <c r="F304" s="127"/>
      <c r="G304" s="126"/>
      <c r="H304" s="129"/>
    </row>
    <row r="305" spans="1:8" x14ac:dyDescent="0.25">
      <c r="A305" s="130">
        <v>8</v>
      </c>
      <c r="B305" s="131"/>
      <c r="C305" s="132" t="s">
        <v>127</v>
      </c>
      <c r="D305" s="132"/>
      <c r="E305" s="128"/>
      <c r="F305" s="132"/>
      <c r="G305" s="131"/>
      <c r="H305" s="133"/>
    </row>
    <row r="306" spans="1:8" x14ac:dyDescent="0.25">
      <c r="A306" s="125">
        <v>9</v>
      </c>
      <c r="B306" s="126"/>
      <c r="C306" s="127" t="s">
        <v>127</v>
      </c>
      <c r="D306" s="127"/>
      <c r="E306" s="128"/>
      <c r="F306" s="127"/>
      <c r="G306" s="126"/>
      <c r="H306" s="129"/>
    </row>
    <row r="307" spans="1:8" x14ac:dyDescent="0.25">
      <c r="A307" s="130">
        <v>10</v>
      </c>
      <c r="B307" s="131"/>
      <c r="C307" s="132" t="s">
        <v>127</v>
      </c>
      <c r="D307" s="132"/>
      <c r="E307" s="128"/>
      <c r="F307" s="132"/>
      <c r="G307" s="131"/>
      <c r="H307" s="133"/>
    </row>
    <row r="308" spans="1:8" x14ac:dyDescent="0.25">
      <c r="A308" s="157" t="s">
        <v>602</v>
      </c>
      <c r="B308" s="158"/>
      <c r="C308" s="158"/>
      <c r="D308" s="158"/>
      <c r="E308" s="158"/>
      <c r="F308" s="158"/>
      <c r="G308" s="158"/>
      <c r="H308" s="159"/>
    </row>
    <row r="309" spans="1:8" x14ac:dyDescent="0.25">
      <c r="A309" s="142">
        <v>1</v>
      </c>
      <c r="B309" s="173" t="s">
        <v>603</v>
      </c>
      <c r="C309" s="173"/>
      <c r="D309" s="173"/>
      <c r="E309" s="173"/>
      <c r="F309" s="173"/>
      <c r="G309" s="173"/>
      <c r="H309" s="174"/>
    </row>
    <row r="310" spans="1:8" x14ac:dyDescent="0.25">
      <c r="A310" s="142">
        <v>2</v>
      </c>
      <c r="B310" s="173" t="s">
        <v>604</v>
      </c>
      <c r="C310" s="173"/>
      <c r="D310" s="173"/>
      <c r="E310" s="173"/>
      <c r="F310" s="173"/>
      <c r="G310" s="173"/>
      <c r="H310" s="174"/>
    </row>
    <row r="311" spans="1:8" x14ac:dyDescent="0.25">
      <c r="A311" s="142">
        <v>3</v>
      </c>
      <c r="B311" s="173" t="s">
        <v>605</v>
      </c>
      <c r="C311" s="173"/>
      <c r="D311" s="173"/>
      <c r="E311" s="173"/>
      <c r="F311" s="173"/>
      <c r="G311" s="173"/>
      <c r="H311" s="174"/>
    </row>
    <row r="312" spans="1:8" x14ac:dyDescent="0.25">
      <c r="A312" s="142">
        <v>4</v>
      </c>
      <c r="B312" s="173" t="s">
        <v>606</v>
      </c>
      <c r="C312" s="173"/>
      <c r="D312" s="173"/>
      <c r="E312" s="173"/>
      <c r="F312" s="173"/>
      <c r="G312" s="173"/>
      <c r="H312" s="174"/>
    </row>
    <row r="313" spans="1:8" x14ac:dyDescent="0.25">
      <c r="A313" s="142">
        <v>5</v>
      </c>
      <c r="B313" s="173" t="s">
        <v>607</v>
      </c>
      <c r="C313" s="173"/>
      <c r="D313" s="173"/>
      <c r="E313" s="173"/>
      <c r="F313" s="173"/>
      <c r="G313" s="173"/>
      <c r="H313" s="174"/>
    </row>
    <row r="314" spans="1:8" x14ac:dyDescent="0.25">
      <c r="A314" s="142">
        <v>6</v>
      </c>
      <c r="B314" s="173" t="s">
        <v>608</v>
      </c>
      <c r="C314" s="173"/>
      <c r="D314" s="173"/>
      <c r="E314" s="173"/>
      <c r="F314" s="173"/>
      <c r="G314" s="173"/>
      <c r="H314" s="174"/>
    </row>
    <row r="315" spans="1:8" x14ac:dyDescent="0.25">
      <c r="A315" s="142">
        <v>7</v>
      </c>
      <c r="B315" s="173" t="s">
        <v>609</v>
      </c>
      <c r="C315" s="173"/>
      <c r="D315" s="173"/>
      <c r="E315" s="173"/>
      <c r="F315" s="173"/>
      <c r="G315" s="173"/>
      <c r="H315" s="174"/>
    </row>
    <row r="316" spans="1:8" x14ac:dyDescent="0.25">
      <c r="A316" s="142">
        <v>8</v>
      </c>
      <c r="B316" s="173" t="s">
        <v>610</v>
      </c>
      <c r="C316" s="173"/>
      <c r="D316" s="173"/>
      <c r="E316" s="173"/>
      <c r="F316" s="173"/>
      <c r="G316" s="173"/>
      <c r="H316" s="174"/>
    </row>
    <row r="317" spans="1:8" ht="15.75" thickBot="1" x14ac:dyDescent="0.3">
      <c r="A317" s="143">
        <v>9</v>
      </c>
      <c r="B317" s="175" t="s">
        <v>611</v>
      </c>
      <c r="C317" s="175"/>
      <c r="D317" s="175"/>
      <c r="E317" s="175"/>
      <c r="F317" s="175"/>
      <c r="G317" s="175"/>
      <c r="H317" s="176"/>
    </row>
  </sheetData>
  <mergeCells count="48">
    <mergeCell ref="B317:H317"/>
    <mergeCell ref="A286:H286"/>
    <mergeCell ref="A297:H297"/>
    <mergeCell ref="A308:H308"/>
    <mergeCell ref="B309:H309"/>
    <mergeCell ref="B310:H310"/>
    <mergeCell ref="B311:H311"/>
    <mergeCell ref="B312:H312"/>
    <mergeCell ref="B313:H313"/>
    <mergeCell ref="B314:H314"/>
    <mergeCell ref="B315:H315"/>
    <mergeCell ref="B316:H316"/>
    <mergeCell ref="A278:H278"/>
    <mergeCell ref="A155:H155"/>
    <mergeCell ref="A174:H174"/>
    <mergeCell ref="A187:H187"/>
    <mergeCell ref="B188:H188"/>
    <mergeCell ref="A199:H199"/>
    <mergeCell ref="B200:H200"/>
    <mergeCell ref="A216:H216"/>
    <mergeCell ref="A231:H231"/>
    <mergeCell ref="A246:H246"/>
    <mergeCell ref="A258:H258"/>
    <mergeCell ref="A268:H268"/>
    <mergeCell ref="A147:H147"/>
    <mergeCell ref="A26:H26"/>
    <mergeCell ref="A39:H39"/>
    <mergeCell ref="A44:H44"/>
    <mergeCell ref="A65:H65"/>
    <mergeCell ref="A79:H79"/>
    <mergeCell ref="A87:H87"/>
    <mergeCell ref="A96:H96"/>
    <mergeCell ref="B111:H111"/>
    <mergeCell ref="A112:H112"/>
    <mergeCell ref="A128:H128"/>
    <mergeCell ref="A136:H136"/>
    <mergeCell ref="A14:H14"/>
    <mergeCell ref="A1:H1"/>
    <mergeCell ref="A2:H2"/>
    <mergeCell ref="A3:H3"/>
    <mergeCell ref="B4:H4"/>
    <mergeCell ref="B5:H5"/>
    <mergeCell ref="B6:H6"/>
    <mergeCell ref="B7:H7"/>
    <mergeCell ref="B8:H8"/>
    <mergeCell ref="B9:H9"/>
    <mergeCell ref="B10:H10"/>
    <mergeCell ref="B11:H11"/>
  </mergeCells>
  <pageMargins left="0.7" right="0.7" top="0.75" bottom="0.75" header="0.3" footer="0.3"/>
  <pageSetup paperSize="194" scale="74"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D9001-1F4F-4463-B39C-300DC5124FEA}">
  <sheetPr>
    <pageSetUpPr fitToPage="1"/>
  </sheetPr>
  <dimension ref="A1:X134"/>
  <sheetViews>
    <sheetView zoomScale="85" zoomScaleNormal="85" zoomScaleSheetLayoutView="56" zoomScalePageLayoutView="85" workbookViewId="0">
      <selection activeCell="H14" sqref="H14"/>
    </sheetView>
  </sheetViews>
  <sheetFormatPr defaultColWidth="9.28515625" defaultRowHeight="15" x14ac:dyDescent="0.25"/>
  <cols>
    <col min="1" max="1" width="13.28515625" style="3" customWidth="1"/>
    <col min="2" max="2" width="92.140625" style="1" customWidth="1"/>
    <col min="3" max="3" width="11" style="5" customWidth="1"/>
    <col min="4" max="4" width="10.5703125" style="5" customWidth="1"/>
    <col min="5" max="5" width="15.5703125" style="2" customWidth="1"/>
    <col min="6" max="6" width="20" style="2" customWidth="1"/>
    <col min="7" max="7" width="9.28515625" style="1"/>
    <col min="8" max="8" width="43.42578125" style="1" customWidth="1"/>
    <col min="9" max="16384" width="9.28515625" style="1"/>
  </cols>
  <sheetData>
    <row r="1" spans="1:24" ht="15.75" x14ac:dyDescent="0.25">
      <c r="A1" s="6" t="s">
        <v>0</v>
      </c>
      <c r="B1" s="7" t="str">
        <f>'Summary Page'!B1</f>
        <v>WITS - SMH DATA CENTRE</v>
      </c>
      <c r="C1" s="8"/>
      <c r="D1" s="9"/>
      <c r="E1" s="10"/>
      <c r="F1" s="11"/>
    </row>
    <row r="2" spans="1:24" s="3" customFormat="1" ht="15.75" x14ac:dyDescent="0.25">
      <c r="A2" s="12" t="s">
        <v>2</v>
      </c>
      <c r="B2" s="13" t="str">
        <f>'Summary Page'!B2</f>
        <v>1005297-24</v>
      </c>
      <c r="C2" s="14"/>
      <c r="D2" s="15"/>
      <c r="E2" s="16"/>
      <c r="F2" s="17"/>
    </row>
    <row r="3" spans="1:24" s="3" customFormat="1" ht="15.75" x14ac:dyDescent="0.25">
      <c r="A3" s="12" t="s">
        <v>4</v>
      </c>
      <c r="B3" s="18">
        <f>'Summary Page'!B3</f>
        <v>46254</v>
      </c>
      <c r="C3" s="14"/>
      <c r="D3" s="15"/>
      <c r="E3" s="16"/>
      <c r="F3" s="17"/>
    </row>
    <row r="4" spans="1:24" s="3" customFormat="1" ht="15.75" x14ac:dyDescent="0.25">
      <c r="A4" s="12" t="s">
        <v>5</v>
      </c>
      <c r="B4" s="18" t="s">
        <v>216</v>
      </c>
      <c r="C4" s="14"/>
      <c r="D4" s="15"/>
      <c r="E4" s="16"/>
      <c r="F4" s="17"/>
    </row>
    <row r="5" spans="1:24" s="3" customFormat="1" ht="15.75" x14ac:dyDescent="0.25">
      <c r="A5" s="12" t="s">
        <v>7</v>
      </c>
      <c r="B5" s="13">
        <v>2</v>
      </c>
      <c r="C5" s="14"/>
      <c r="D5" s="15"/>
      <c r="E5" s="16"/>
      <c r="F5" s="17"/>
    </row>
    <row r="6" spans="1:24" ht="15.75" x14ac:dyDescent="0.25">
      <c r="A6" s="19" t="s">
        <v>8</v>
      </c>
      <c r="B6" s="20" t="s">
        <v>9</v>
      </c>
      <c r="C6" s="20" t="s">
        <v>12</v>
      </c>
      <c r="D6" s="20" t="s">
        <v>13</v>
      </c>
      <c r="E6" s="21" t="s">
        <v>14</v>
      </c>
      <c r="F6" s="22" t="s">
        <v>10</v>
      </c>
    </row>
    <row r="7" spans="1:24" x14ac:dyDescent="0.2">
      <c r="A7" s="4"/>
      <c r="B7" s="4"/>
      <c r="C7" s="4"/>
      <c r="D7" s="4"/>
      <c r="E7" s="4"/>
      <c r="F7" s="4"/>
      <c r="G7" s="4"/>
      <c r="H7" s="4"/>
      <c r="I7" s="4"/>
      <c r="J7" s="4"/>
      <c r="K7" s="4"/>
    </row>
    <row r="8" spans="1:24" ht="15.75" x14ac:dyDescent="0.2">
      <c r="A8" s="23" t="s">
        <v>68</v>
      </c>
      <c r="B8" s="20" t="s">
        <v>69</v>
      </c>
      <c r="C8" s="20"/>
      <c r="D8" s="20"/>
      <c r="E8" s="20"/>
      <c r="F8" s="24"/>
      <c r="G8" s="4"/>
      <c r="H8" s="4"/>
      <c r="I8" s="4"/>
      <c r="J8" s="4"/>
      <c r="K8" s="4"/>
    </row>
    <row r="9" spans="1:24" s="30" customFormat="1" ht="198" customHeight="1" x14ac:dyDescent="0.2">
      <c r="A9" s="25"/>
      <c r="B9" s="26" t="s">
        <v>70</v>
      </c>
      <c r="C9" s="27"/>
      <c r="D9" s="27"/>
      <c r="E9" s="29"/>
      <c r="F9" s="29"/>
      <c r="G9" s="4"/>
      <c r="H9" s="4"/>
      <c r="I9" s="4"/>
      <c r="J9" s="4"/>
      <c r="K9" s="4"/>
      <c r="L9" s="1"/>
      <c r="M9" s="1"/>
      <c r="N9" s="1"/>
      <c r="O9" s="1"/>
      <c r="P9" s="1"/>
      <c r="Q9" s="1"/>
      <c r="R9" s="1"/>
      <c r="S9" s="1"/>
      <c r="T9" s="1"/>
      <c r="U9" s="1"/>
      <c r="V9" s="1"/>
      <c r="W9" s="1"/>
      <c r="X9" s="1"/>
    </row>
    <row r="10" spans="1:24" s="30" customFormat="1" ht="15.75" x14ac:dyDescent="0.2">
      <c r="A10" s="23" t="s">
        <v>71</v>
      </c>
      <c r="B10" s="20" t="s">
        <v>72</v>
      </c>
      <c r="C10" s="20"/>
      <c r="D10" s="20"/>
      <c r="E10" s="20"/>
      <c r="F10" s="24"/>
      <c r="G10" s="4"/>
      <c r="H10" s="4"/>
      <c r="I10" s="4"/>
      <c r="J10" s="4"/>
      <c r="K10" s="4"/>
      <c r="L10" s="1"/>
      <c r="M10" s="1"/>
      <c r="N10" s="1"/>
      <c r="O10" s="1"/>
      <c r="P10" s="1"/>
      <c r="Q10" s="1"/>
      <c r="R10" s="1"/>
      <c r="S10" s="1"/>
      <c r="T10" s="1"/>
      <c r="U10" s="1"/>
      <c r="V10" s="1"/>
      <c r="W10" s="1"/>
      <c r="X10" s="1"/>
    </row>
    <row r="11" spans="1:24" s="30" customFormat="1" ht="60" x14ac:dyDescent="0.2">
      <c r="A11" s="25" t="s">
        <v>73</v>
      </c>
      <c r="B11" s="33" t="s">
        <v>213</v>
      </c>
      <c r="C11" s="27" t="s">
        <v>75</v>
      </c>
      <c r="D11" s="27">
        <v>3</v>
      </c>
      <c r="E11" s="29"/>
      <c r="F11" s="29">
        <f t="shared" ref="F11:F23" si="0">D11*E11</f>
        <v>0</v>
      </c>
      <c r="G11" s="4"/>
      <c r="H11" s="4"/>
      <c r="I11" s="4"/>
      <c r="J11" s="4"/>
      <c r="K11" s="4"/>
      <c r="L11" s="1"/>
      <c r="M11" s="1"/>
      <c r="N11" s="1"/>
      <c r="O11" s="1"/>
      <c r="P11" s="1"/>
      <c r="Q11" s="1"/>
      <c r="R11" s="1"/>
      <c r="S11" s="1"/>
      <c r="T11" s="1"/>
      <c r="U11" s="1"/>
      <c r="V11" s="1"/>
      <c r="W11" s="1"/>
      <c r="X11" s="1"/>
    </row>
    <row r="12" spans="1:24" s="30" customFormat="1" ht="15.75" x14ac:dyDescent="0.2">
      <c r="A12" s="25" t="s">
        <v>76</v>
      </c>
      <c r="B12" s="33" t="s">
        <v>77</v>
      </c>
      <c r="C12" s="27" t="s">
        <v>75</v>
      </c>
      <c r="D12" s="27">
        <v>3</v>
      </c>
      <c r="E12" s="29"/>
      <c r="F12" s="29">
        <f t="shared" si="0"/>
        <v>0</v>
      </c>
      <c r="G12" s="4"/>
      <c r="H12" s="4"/>
      <c r="I12" s="4"/>
      <c r="J12" s="4"/>
      <c r="K12" s="4"/>
      <c r="L12" s="1"/>
      <c r="M12" s="1"/>
      <c r="N12" s="1"/>
      <c r="O12" s="1"/>
      <c r="P12" s="1"/>
      <c r="Q12" s="1"/>
      <c r="R12" s="1"/>
      <c r="S12" s="1"/>
      <c r="T12" s="1"/>
      <c r="U12" s="1"/>
      <c r="V12" s="1"/>
      <c r="W12" s="1"/>
      <c r="X12" s="1"/>
    </row>
    <row r="13" spans="1:24" s="30" customFormat="1" ht="30" x14ac:dyDescent="0.2">
      <c r="A13" s="25" t="s">
        <v>78</v>
      </c>
      <c r="B13" s="33" t="s">
        <v>79</v>
      </c>
      <c r="C13" s="27" t="s">
        <v>75</v>
      </c>
      <c r="D13" s="27">
        <v>3</v>
      </c>
      <c r="E13" s="29"/>
      <c r="F13" s="29">
        <f t="shared" si="0"/>
        <v>0</v>
      </c>
      <c r="G13" s="4"/>
      <c r="H13" s="4"/>
      <c r="I13" s="4"/>
      <c r="J13" s="4"/>
      <c r="K13" s="4"/>
      <c r="L13" s="1"/>
      <c r="M13" s="1"/>
      <c r="N13" s="1"/>
      <c r="O13" s="1"/>
      <c r="P13" s="1"/>
      <c r="Q13" s="1"/>
      <c r="R13" s="1"/>
      <c r="S13" s="1"/>
      <c r="T13" s="1"/>
      <c r="U13" s="1"/>
      <c r="V13" s="1"/>
      <c r="W13" s="1"/>
      <c r="X13" s="1"/>
    </row>
    <row r="14" spans="1:24" s="30" customFormat="1" ht="30" x14ac:dyDescent="0.2">
      <c r="A14" s="25" t="s">
        <v>80</v>
      </c>
      <c r="B14" s="33" t="s">
        <v>81</v>
      </c>
      <c r="C14" s="27" t="s">
        <v>82</v>
      </c>
      <c r="D14" s="27">
        <v>6</v>
      </c>
      <c r="E14" s="29"/>
      <c r="F14" s="29">
        <f t="shared" si="0"/>
        <v>0</v>
      </c>
      <c r="G14" s="4"/>
      <c r="H14" s="4"/>
      <c r="I14" s="4"/>
      <c r="J14" s="4"/>
      <c r="K14" s="4"/>
      <c r="L14" s="1"/>
      <c r="M14" s="1"/>
      <c r="N14" s="1"/>
      <c r="O14" s="1"/>
      <c r="P14" s="1"/>
      <c r="Q14" s="1"/>
      <c r="R14" s="1"/>
      <c r="S14" s="1"/>
      <c r="T14" s="1"/>
      <c r="U14" s="1"/>
      <c r="V14" s="1"/>
      <c r="W14" s="1"/>
      <c r="X14" s="1"/>
    </row>
    <row r="15" spans="1:24" s="30" customFormat="1" ht="15.75" x14ac:dyDescent="0.2">
      <c r="A15" s="25" t="s">
        <v>83</v>
      </c>
      <c r="B15" s="33" t="s">
        <v>84</v>
      </c>
      <c r="C15" s="27" t="s">
        <v>75</v>
      </c>
      <c r="D15" s="27">
        <v>6</v>
      </c>
      <c r="E15" s="29"/>
      <c r="F15" s="29">
        <f t="shared" si="0"/>
        <v>0</v>
      </c>
      <c r="G15" s="4"/>
      <c r="H15" s="4"/>
      <c r="I15" s="4"/>
      <c r="J15" s="4"/>
      <c r="K15" s="4"/>
      <c r="L15" s="1"/>
      <c r="M15" s="1"/>
      <c r="N15" s="1"/>
      <c r="O15" s="1"/>
      <c r="P15" s="1"/>
      <c r="Q15" s="1"/>
      <c r="R15" s="1"/>
      <c r="S15" s="1"/>
      <c r="T15" s="1"/>
      <c r="U15" s="1"/>
      <c r="V15" s="1"/>
      <c r="W15" s="1"/>
      <c r="X15" s="1"/>
    </row>
    <row r="16" spans="1:24" s="30" customFormat="1" ht="15.75" x14ac:dyDescent="0.2">
      <c r="A16" s="25" t="s">
        <v>85</v>
      </c>
      <c r="B16" s="33" t="s">
        <v>622</v>
      </c>
      <c r="C16" s="27" t="s">
        <v>75</v>
      </c>
      <c r="D16" s="27">
        <v>3</v>
      </c>
      <c r="E16" s="29"/>
      <c r="F16" s="29">
        <f t="shared" si="0"/>
        <v>0</v>
      </c>
      <c r="G16" s="4"/>
      <c r="H16" s="4"/>
      <c r="I16" s="4"/>
      <c r="J16" s="4"/>
      <c r="K16" s="4"/>
      <c r="L16" s="1"/>
      <c r="M16" s="1"/>
      <c r="N16" s="1"/>
      <c r="O16" s="1"/>
      <c r="P16" s="1"/>
      <c r="Q16" s="1"/>
      <c r="R16" s="1"/>
      <c r="S16" s="1"/>
      <c r="T16" s="1"/>
      <c r="U16" s="1"/>
      <c r="V16" s="1"/>
      <c r="W16" s="1"/>
      <c r="X16" s="1"/>
    </row>
    <row r="17" spans="1:24" s="30" customFormat="1" ht="15.75" x14ac:dyDescent="0.2">
      <c r="A17" s="25" t="s">
        <v>86</v>
      </c>
      <c r="B17" s="33" t="s">
        <v>87</v>
      </c>
      <c r="C17" s="27" t="s">
        <v>75</v>
      </c>
      <c r="D17" s="27">
        <v>3</v>
      </c>
      <c r="E17" s="29"/>
      <c r="F17" s="29">
        <f t="shared" si="0"/>
        <v>0</v>
      </c>
      <c r="G17" s="4"/>
      <c r="H17" s="4"/>
      <c r="I17" s="4"/>
      <c r="J17" s="4"/>
      <c r="K17" s="4"/>
      <c r="L17" s="1"/>
      <c r="M17" s="1"/>
      <c r="N17" s="1"/>
      <c r="O17" s="1"/>
      <c r="P17" s="1"/>
      <c r="Q17" s="1"/>
      <c r="R17" s="1"/>
      <c r="S17" s="1"/>
      <c r="T17" s="1"/>
      <c r="U17" s="1"/>
      <c r="V17" s="1"/>
      <c r="W17" s="1"/>
      <c r="X17" s="1"/>
    </row>
    <row r="18" spans="1:24" s="30" customFormat="1" ht="15.75" x14ac:dyDescent="0.2">
      <c r="A18" s="25" t="s">
        <v>88</v>
      </c>
      <c r="B18" s="33" t="s">
        <v>89</v>
      </c>
      <c r="C18" s="27" t="s">
        <v>75</v>
      </c>
      <c r="D18" s="27">
        <v>3</v>
      </c>
      <c r="E18" s="29"/>
      <c r="F18" s="29">
        <f t="shared" si="0"/>
        <v>0</v>
      </c>
      <c r="G18" s="4"/>
      <c r="H18" s="4"/>
      <c r="I18" s="4"/>
      <c r="J18" s="4"/>
      <c r="K18" s="4"/>
      <c r="L18" s="1"/>
      <c r="M18" s="1"/>
      <c r="N18" s="1"/>
      <c r="O18" s="1"/>
      <c r="P18" s="1"/>
      <c r="Q18" s="1"/>
      <c r="R18" s="1"/>
      <c r="S18" s="1"/>
      <c r="T18" s="1"/>
      <c r="U18" s="1"/>
      <c r="V18" s="1"/>
      <c r="W18" s="1"/>
      <c r="X18" s="1"/>
    </row>
    <row r="19" spans="1:24" s="30" customFormat="1" ht="15.75" x14ac:dyDescent="0.2">
      <c r="A19" s="25" t="s">
        <v>90</v>
      </c>
      <c r="B19" s="33" t="s">
        <v>91</v>
      </c>
      <c r="C19" s="27" t="s">
        <v>75</v>
      </c>
      <c r="D19" s="27">
        <v>3</v>
      </c>
      <c r="E19" s="29"/>
      <c r="F19" s="29">
        <f t="shared" si="0"/>
        <v>0</v>
      </c>
      <c r="G19" s="4"/>
      <c r="H19" s="4"/>
      <c r="I19" s="4"/>
      <c r="J19" s="4"/>
      <c r="K19" s="4"/>
      <c r="L19" s="1"/>
      <c r="M19" s="1"/>
      <c r="N19" s="1"/>
      <c r="O19" s="1"/>
      <c r="P19" s="1"/>
      <c r="Q19" s="1"/>
      <c r="R19" s="1"/>
      <c r="S19" s="1"/>
      <c r="T19" s="1"/>
      <c r="U19" s="1"/>
      <c r="V19" s="1"/>
      <c r="W19" s="1"/>
      <c r="X19" s="1"/>
    </row>
    <row r="20" spans="1:24" s="30" customFormat="1" ht="30" x14ac:dyDescent="0.2">
      <c r="A20" s="25" t="s">
        <v>92</v>
      </c>
      <c r="B20" s="33" t="s">
        <v>668</v>
      </c>
      <c r="C20" s="27" t="s">
        <v>75</v>
      </c>
      <c r="D20" s="27">
        <v>3</v>
      </c>
      <c r="E20" s="29"/>
      <c r="F20" s="29">
        <f>D20*E20</f>
        <v>0</v>
      </c>
      <c r="G20" s="4"/>
      <c r="H20" s="4"/>
      <c r="I20" s="4"/>
      <c r="J20" s="4"/>
      <c r="K20" s="4"/>
      <c r="L20" s="1"/>
      <c r="M20" s="1"/>
      <c r="N20" s="1"/>
      <c r="O20" s="1"/>
      <c r="P20" s="1"/>
      <c r="Q20" s="1"/>
      <c r="R20" s="1"/>
      <c r="S20" s="1"/>
      <c r="T20" s="1"/>
      <c r="U20" s="1"/>
      <c r="V20" s="1"/>
      <c r="W20" s="1"/>
      <c r="X20" s="1"/>
    </row>
    <row r="21" spans="1:24" s="30" customFormat="1" ht="30" x14ac:dyDescent="0.2">
      <c r="A21" s="25" t="s">
        <v>94</v>
      </c>
      <c r="B21" s="33" t="s">
        <v>669</v>
      </c>
      <c r="C21" s="27" t="s">
        <v>75</v>
      </c>
      <c r="D21" s="27">
        <v>3</v>
      </c>
      <c r="E21" s="29"/>
      <c r="F21" s="29">
        <f>D21*E21</f>
        <v>0</v>
      </c>
      <c r="G21" s="4"/>
      <c r="H21" s="4"/>
      <c r="I21" s="4"/>
      <c r="J21" s="4"/>
      <c r="K21" s="4"/>
      <c r="L21" s="1"/>
      <c r="M21" s="1"/>
      <c r="N21" s="1"/>
      <c r="O21" s="1"/>
      <c r="P21" s="1"/>
      <c r="Q21" s="1"/>
      <c r="R21" s="1"/>
      <c r="S21" s="1"/>
      <c r="T21" s="1"/>
      <c r="U21" s="1"/>
      <c r="V21" s="1"/>
      <c r="W21" s="1"/>
      <c r="X21" s="1"/>
    </row>
    <row r="22" spans="1:24" s="30" customFormat="1" ht="15.75" x14ac:dyDescent="0.2">
      <c r="A22" s="25" t="s">
        <v>670</v>
      </c>
      <c r="B22" s="33" t="s">
        <v>93</v>
      </c>
      <c r="C22" s="27"/>
      <c r="D22" s="27"/>
      <c r="E22" s="29"/>
      <c r="F22" s="29">
        <f t="shared" si="0"/>
        <v>0</v>
      </c>
      <c r="G22" s="4"/>
      <c r="H22" s="4"/>
      <c r="I22" s="4"/>
      <c r="J22" s="4"/>
      <c r="K22" s="4"/>
      <c r="L22" s="1"/>
      <c r="M22" s="1"/>
      <c r="N22" s="1"/>
      <c r="O22" s="1"/>
      <c r="P22" s="1"/>
      <c r="Q22" s="1"/>
      <c r="R22" s="1"/>
      <c r="S22" s="1"/>
      <c r="T22" s="1"/>
      <c r="U22" s="1"/>
      <c r="V22" s="1"/>
      <c r="W22" s="1"/>
      <c r="X22" s="1"/>
    </row>
    <row r="23" spans="1:24" s="30" customFormat="1" ht="15.75" x14ac:dyDescent="0.2">
      <c r="A23" s="25" t="s">
        <v>671</v>
      </c>
      <c r="B23" s="33" t="s">
        <v>93</v>
      </c>
      <c r="C23" s="27"/>
      <c r="D23" s="27"/>
      <c r="E23" s="29"/>
      <c r="F23" s="29">
        <f t="shared" si="0"/>
        <v>0</v>
      </c>
      <c r="G23" s="4"/>
      <c r="H23" s="4"/>
      <c r="I23" s="4"/>
      <c r="J23" s="4"/>
      <c r="K23" s="4"/>
      <c r="L23" s="1"/>
      <c r="M23" s="1"/>
      <c r="N23" s="1"/>
      <c r="O23" s="1"/>
      <c r="P23" s="1"/>
      <c r="Q23" s="1"/>
      <c r="R23" s="1"/>
      <c r="S23" s="1"/>
      <c r="T23" s="1"/>
      <c r="U23" s="1"/>
      <c r="V23" s="1"/>
      <c r="W23" s="1"/>
      <c r="X23" s="1"/>
    </row>
    <row r="24" spans="1:24" s="30" customFormat="1" ht="16.5" thickBot="1" x14ac:dyDescent="0.3">
      <c r="A24" s="25"/>
      <c r="B24" s="31" t="s">
        <v>96</v>
      </c>
      <c r="C24" s="27"/>
      <c r="D24" s="27"/>
      <c r="E24" s="28" t="s">
        <v>97</v>
      </c>
      <c r="F24" s="32">
        <f>SUM(F11:F23)</f>
        <v>0</v>
      </c>
      <c r="G24" s="4"/>
      <c r="H24" s="4"/>
      <c r="I24" s="4"/>
      <c r="J24" s="4"/>
      <c r="K24" s="4"/>
      <c r="L24" s="1"/>
      <c r="M24" s="1"/>
      <c r="N24" s="1"/>
      <c r="O24" s="1"/>
      <c r="P24" s="1"/>
      <c r="Q24" s="1"/>
      <c r="R24" s="1"/>
      <c r="S24" s="1"/>
      <c r="T24" s="1"/>
      <c r="U24" s="1"/>
      <c r="V24" s="1"/>
      <c r="W24" s="1"/>
      <c r="X24" s="1"/>
    </row>
    <row r="25" spans="1:24" s="30" customFormat="1" x14ac:dyDescent="0.2">
      <c r="A25" s="4"/>
      <c r="B25" s="4"/>
      <c r="C25" s="4"/>
      <c r="D25" s="4"/>
      <c r="E25" s="4"/>
      <c r="F25" s="4"/>
      <c r="G25" s="4"/>
      <c r="H25" s="4"/>
      <c r="I25" s="4"/>
      <c r="J25" s="4"/>
      <c r="K25" s="4"/>
      <c r="L25" s="1"/>
      <c r="M25" s="1"/>
      <c r="N25" s="1"/>
      <c r="O25" s="1"/>
      <c r="P25" s="1"/>
      <c r="Q25" s="1"/>
      <c r="R25" s="1"/>
      <c r="S25" s="1"/>
      <c r="T25" s="1"/>
      <c r="U25" s="1"/>
      <c r="V25" s="1"/>
      <c r="W25" s="1"/>
      <c r="X25" s="1"/>
    </row>
    <row r="26" spans="1:24" s="30" customFormat="1" ht="15.75" x14ac:dyDescent="0.2">
      <c r="A26" s="23" t="s">
        <v>98</v>
      </c>
      <c r="B26" s="20" t="s">
        <v>99</v>
      </c>
      <c r="C26" s="20"/>
      <c r="D26" s="20"/>
      <c r="E26" s="20"/>
      <c r="F26" s="24"/>
      <c r="G26" s="4"/>
      <c r="H26" s="4"/>
      <c r="I26" s="4"/>
      <c r="J26" s="4"/>
      <c r="K26" s="4"/>
      <c r="L26" s="1"/>
      <c r="M26" s="1"/>
      <c r="N26" s="1"/>
      <c r="O26" s="1"/>
      <c r="P26" s="1"/>
      <c r="Q26" s="1"/>
      <c r="R26" s="1"/>
      <c r="S26" s="1"/>
      <c r="T26" s="1"/>
      <c r="U26" s="1"/>
      <c r="V26" s="1"/>
      <c r="W26" s="1"/>
      <c r="X26" s="1"/>
    </row>
    <row r="27" spans="1:24" s="30" customFormat="1" ht="30" x14ac:dyDescent="0.2">
      <c r="A27" s="25" t="s">
        <v>100</v>
      </c>
      <c r="B27" s="33" t="s">
        <v>214</v>
      </c>
      <c r="C27" s="27" t="s">
        <v>75</v>
      </c>
      <c r="D27" s="27">
        <v>3</v>
      </c>
      <c r="E27" s="29"/>
      <c r="F27" s="29">
        <f t="shared" ref="F27:F33" si="1">D27*E27</f>
        <v>0</v>
      </c>
      <c r="G27" s="4"/>
      <c r="H27" s="4"/>
      <c r="I27" s="4"/>
      <c r="J27" s="4"/>
      <c r="K27" s="4"/>
      <c r="L27" s="1"/>
      <c r="M27" s="1"/>
      <c r="N27" s="1"/>
      <c r="O27" s="1"/>
      <c r="P27" s="1"/>
      <c r="Q27" s="1"/>
      <c r="R27" s="1"/>
      <c r="S27" s="1"/>
      <c r="T27" s="1"/>
      <c r="U27" s="1"/>
      <c r="V27" s="1"/>
      <c r="W27" s="1"/>
      <c r="X27" s="1"/>
    </row>
    <row r="28" spans="1:24" s="30" customFormat="1" ht="15.75" x14ac:dyDescent="0.2">
      <c r="A28" s="25" t="s">
        <v>101</v>
      </c>
      <c r="B28" s="33" t="s">
        <v>664</v>
      </c>
      <c r="C28" s="27" t="s">
        <v>75</v>
      </c>
      <c r="D28" s="27">
        <v>3</v>
      </c>
      <c r="E28" s="29"/>
      <c r="F28" s="29">
        <f t="shared" si="1"/>
        <v>0</v>
      </c>
      <c r="G28" s="4"/>
      <c r="H28" s="4"/>
      <c r="I28" s="4"/>
      <c r="J28" s="4"/>
      <c r="K28" s="4"/>
      <c r="L28" s="1"/>
      <c r="M28" s="1"/>
      <c r="N28" s="1"/>
      <c r="O28" s="1"/>
      <c r="P28" s="1"/>
      <c r="Q28" s="1"/>
      <c r="R28" s="1"/>
      <c r="S28" s="1"/>
      <c r="T28" s="1"/>
      <c r="U28" s="1"/>
      <c r="V28" s="1"/>
      <c r="W28" s="1"/>
      <c r="X28" s="1"/>
    </row>
    <row r="29" spans="1:24" s="30" customFormat="1" ht="15.75" x14ac:dyDescent="0.2">
      <c r="A29" s="25" t="s">
        <v>102</v>
      </c>
      <c r="B29" s="33" t="s">
        <v>103</v>
      </c>
      <c r="C29" s="27" t="s">
        <v>75</v>
      </c>
      <c r="D29" s="27">
        <v>3</v>
      </c>
      <c r="E29" s="29"/>
      <c r="F29" s="29">
        <f t="shared" si="1"/>
        <v>0</v>
      </c>
      <c r="G29" s="4"/>
      <c r="H29" s="4"/>
      <c r="I29" s="4"/>
      <c r="J29" s="4"/>
      <c r="K29" s="4"/>
      <c r="L29" s="1"/>
      <c r="M29" s="1"/>
      <c r="N29" s="1"/>
      <c r="O29" s="1"/>
      <c r="P29" s="1"/>
      <c r="Q29" s="1"/>
      <c r="R29" s="1"/>
      <c r="S29" s="1"/>
      <c r="T29" s="1"/>
      <c r="U29" s="1"/>
      <c r="V29" s="1"/>
      <c r="W29" s="1"/>
      <c r="X29" s="1"/>
    </row>
    <row r="30" spans="1:24" s="30" customFormat="1" ht="15.75" x14ac:dyDescent="0.2">
      <c r="A30" s="25" t="s">
        <v>104</v>
      </c>
      <c r="B30" s="33" t="s">
        <v>621</v>
      </c>
      <c r="C30" s="27" t="s">
        <v>82</v>
      </c>
      <c r="D30" s="27">
        <v>3</v>
      </c>
      <c r="E30" s="29"/>
      <c r="F30" s="29">
        <f t="shared" si="1"/>
        <v>0</v>
      </c>
      <c r="G30" s="4"/>
      <c r="H30" s="4"/>
      <c r="I30" s="4"/>
      <c r="J30" s="4"/>
      <c r="K30" s="4"/>
      <c r="L30" s="1"/>
      <c r="M30" s="1"/>
      <c r="N30" s="1"/>
      <c r="O30" s="1"/>
      <c r="P30" s="1"/>
      <c r="Q30" s="1"/>
      <c r="R30" s="1"/>
      <c r="S30" s="1"/>
      <c r="T30" s="1"/>
      <c r="U30" s="1"/>
      <c r="V30" s="1"/>
      <c r="W30" s="1"/>
      <c r="X30" s="1"/>
    </row>
    <row r="31" spans="1:24" s="30" customFormat="1" ht="15.75" x14ac:dyDescent="0.2">
      <c r="A31" s="25" t="s">
        <v>105</v>
      </c>
      <c r="B31" s="33" t="s">
        <v>106</v>
      </c>
      <c r="C31" s="27" t="s">
        <v>75</v>
      </c>
      <c r="D31" s="27">
        <v>3</v>
      </c>
      <c r="E31" s="29"/>
      <c r="F31" s="29">
        <f t="shared" si="1"/>
        <v>0</v>
      </c>
      <c r="G31" s="4"/>
      <c r="H31" s="4"/>
      <c r="I31" s="4"/>
      <c r="J31" s="4"/>
      <c r="K31" s="4"/>
      <c r="L31" s="1"/>
      <c r="M31" s="1"/>
      <c r="N31" s="1"/>
      <c r="O31" s="1"/>
      <c r="P31" s="1"/>
      <c r="Q31" s="1"/>
      <c r="R31" s="1"/>
      <c r="S31" s="1"/>
      <c r="T31" s="1"/>
      <c r="U31" s="1"/>
      <c r="V31" s="1"/>
      <c r="W31" s="1"/>
      <c r="X31" s="1"/>
    </row>
    <row r="32" spans="1:24" s="30" customFormat="1" ht="15.75" x14ac:dyDescent="0.2">
      <c r="A32" s="25" t="s">
        <v>207</v>
      </c>
      <c r="B32" s="33" t="s">
        <v>93</v>
      </c>
      <c r="C32" s="27"/>
      <c r="D32" s="27"/>
      <c r="E32" s="29"/>
      <c r="F32" s="29">
        <f t="shared" si="1"/>
        <v>0</v>
      </c>
      <c r="G32" s="4"/>
      <c r="H32" s="4"/>
      <c r="I32" s="4"/>
      <c r="J32" s="4"/>
      <c r="K32" s="4"/>
      <c r="L32" s="1"/>
      <c r="M32" s="1"/>
      <c r="N32" s="1"/>
      <c r="O32" s="1"/>
      <c r="P32" s="1"/>
      <c r="Q32" s="1"/>
      <c r="R32" s="1"/>
      <c r="S32" s="1"/>
      <c r="T32" s="1"/>
      <c r="U32" s="1"/>
      <c r="V32" s="1"/>
      <c r="W32" s="1"/>
      <c r="X32" s="1"/>
    </row>
    <row r="33" spans="1:24" s="30" customFormat="1" ht="15.75" x14ac:dyDescent="0.2">
      <c r="A33" s="25" t="s">
        <v>107</v>
      </c>
      <c r="B33" s="33" t="s">
        <v>93</v>
      </c>
      <c r="C33" s="27"/>
      <c r="D33" s="27"/>
      <c r="E33" s="29"/>
      <c r="F33" s="29">
        <f t="shared" si="1"/>
        <v>0</v>
      </c>
      <c r="G33" s="4"/>
      <c r="H33" s="4"/>
      <c r="I33" s="4"/>
      <c r="J33" s="4"/>
      <c r="K33" s="4"/>
      <c r="L33" s="1"/>
      <c r="M33" s="1"/>
      <c r="N33" s="1"/>
      <c r="O33" s="1"/>
      <c r="P33" s="1"/>
      <c r="Q33" s="1"/>
      <c r="R33" s="1"/>
      <c r="S33" s="1"/>
      <c r="T33" s="1"/>
      <c r="U33" s="1"/>
      <c r="V33" s="1"/>
      <c r="W33" s="1"/>
      <c r="X33" s="1"/>
    </row>
    <row r="34" spans="1:24" s="30" customFormat="1" ht="16.5" thickBot="1" x14ac:dyDescent="0.3">
      <c r="A34" s="25"/>
      <c r="B34" s="31" t="s">
        <v>108</v>
      </c>
      <c r="C34" s="27"/>
      <c r="D34" s="27"/>
      <c r="E34" s="28" t="s">
        <v>97</v>
      </c>
      <c r="F34" s="32">
        <f>SUM(F27:F33)</f>
        <v>0</v>
      </c>
      <c r="G34" s="4"/>
      <c r="H34" s="4"/>
      <c r="I34" s="4"/>
      <c r="J34" s="4"/>
      <c r="K34" s="4"/>
      <c r="L34" s="1"/>
      <c r="M34" s="1"/>
      <c r="N34" s="1"/>
      <c r="O34" s="1"/>
      <c r="P34" s="1"/>
      <c r="Q34" s="1"/>
      <c r="R34" s="1"/>
      <c r="S34" s="1"/>
      <c r="T34" s="1"/>
      <c r="U34" s="1"/>
      <c r="V34" s="1"/>
      <c r="W34" s="1"/>
      <c r="X34" s="1"/>
    </row>
    <row r="35" spans="1:24" s="30" customFormat="1" x14ac:dyDescent="0.2">
      <c r="A35" s="4"/>
      <c r="B35" s="4"/>
      <c r="C35" s="4"/>
      <c r="D35" s="4"/>
      <c r="E35" s="4"/>
      <c r="F35" s="4"/>
      <c r="G35" s="4"/>
      <c r="H35" s="4"/>
      <c r="I35" s="4"/>
      <c r="J35" s="4"/>
      <c r="K35" s="4"/>
      <c r="L35" s="1"/>
      <c r="M35" s="1"/>
      <c r="N35" s="1"/>
      <c r="O35" s="1"/>
      <c r="P35" s="1"/>
      <c r="Q35" s="1"/>
      <c r="R35" s="1"/>
      <c r="S35" s="1"/>
      <c r="T35" s="1"/>
      <c r="U35" s="1"/>
      <c r="V35" s="1"/>
      <c r="W35" s="1"/>
      <c r="X35" s="1"/>
    </row>
    <row r="36" spans="1:24" s="30" customFormat="1" ht="15.75" x14ac:dyDescent="0.2">
      <c r="A36" s="23" t="s">
        <v>109</v>
      </c>
      <c r="B36" s="20" t="s">
        <v>110</v>
      </c>
      <c r="C36" s="20"/>
      <c r="D36" s="20"/>
      <c r="E36" s="20"/>
      <c r="F36" s="24"/>
      <c r="G36" s="4"/>
      <c r="H36" s="4"/>
      <c r="I36" s="4"/>
      <c r="J36" s="4"/>
      <c r="K36" s="4"/>
      <c r="L36" s="1"/>
      <c r="M36" s="1"/>
      <c r="N36" s="1"/>
      <c r="O36" s="1"/>
      <c r="P36" s="1"/>
      <c r="Q36" s="1"/>
      <c r="R36" s="1"/>
      <c r="S36" s="1"/>
      <c r="T36" s="1"/>
      <c r="U36" s="1"/>
      <c r="V36" s="1"/>
      <c r="W36" s="1"/>
      <c r="X36" s="1"/>
    </row>
    <row r="37" spans="1:24" s="30" customFormat="1" ht="45" x14ac:dyDescent="0.2">
      <c r="A37" s="25" t="s">
        <v>111</v>
      </c>
      <c r="B37" s="33" t="s">
        <v>633</v>
      </c>
      <c r="C37" s="27" t="s">
        <v>50</v>
      </c>
      <c r="D37" s="27">
        <v>90</v>
      </c>
      <c r="E37" s="29"/>
      <c r="F37" s="29">
        <f t="shared" ref="F37:F48" si="2">D37*E37</f>
        <v>0</v>
      </c>
      <c r="G37" s="4"/>
      <c r="H37" s="4"/>
      <c r="I37" s="4"/>
      <c r="J37" s="4"/>
      <c r="K37" s="4"/>
      <c r="L37" s="1"/>
      <c r="M37" s="1"/>
      <c r="N37" s="1"/>
      <c r="O37" s="1"/>
      <c r="P37" s="1"/>
      <c r="Q37" s="1"/>
      <c r="R37" s="1"/>
      <c r="S37" s="1"/>
      <c r="T37" s="1"/>
      <c r="U37" s="1"/>
      <c r="V37" s="1"/>
      <c r="W37" s="1"/>
      <c r="X37" s="1"/>
    </row>
    <row r="38" spans="1:24" s="30" customFormat="1" ht="30" x14ac:dyDescent="0.2">
      <c r="A38" s="25" t="s">
        <v>112</v>
      </c>
      <c r="B38" s="33" t="s">
        <v>626</v>
      </c>
      <c r="C38" s="27" t="s">
        <v>50</v>
      </c>
      <c r="D38" s="27">
        <v>90</v>
      </c>
      <c r="E38" s="29"/>
      <c r="F38" s="29">
        <f t="shared" si="2"/>
        <v>0</v>
      </c>
      <c r="G38" s="4"/>
      <c r="H38" s="4"/>
      <c r="I38" s="4"/>
      <c r="J38" s="4"/>
      <c r="K38" s="4"/>
      <c r="L38" s="1"/>
      <c r="M38" s="1"/>
      <c r="N38" s="1"/>
      <c r="O38" s="1"/>
      <c r="P38" s="1"/>
      <c r="Q38" s="1"/>
      <c r="R38" s="1"/>
      <c r="S38" s="1"/>
      <c r="T38" s="1"/>
      <c r="U38" s="1"/>
      <c r="V38" s="1"/>
      <c r="W38" s="1"/>
      <c r="X38" s="1"/>
    </row>
    <row r="39" spans="1:24" s="30" customFormat="1" ht="15.75" x14ac:dyDescent="0.2">
      <c r="A39" s="25" t="s">
        <v>113</v>
      </c>
      <c r="B39" s="33" t="s">
        <v>117</v>
      </c>
      <c r="C39" s="27" t="s">
        <v>82</v>
      </c>
      <c r="D39" s="27">
        <v>3</v>
      </c>
      <c r="E39" s="29"/>
      <c r="F39" s="29">
        <f t="shared" si="2"/>
        <v>0</v>
      </c>
      <c r="G39" s="4"/>
      <c r="H39" s="4"/>
      <c r="I39" s="4"/>
      <c r="J39" s="4"/>
      <c r="K39" s="4"/>
      <c r="L39" s="1"/>
      <c r="M39" s="1"/>
      <c r="N39" s="1"/>
      <c r="O39" s="1"/>
      <c r="P39" s="1"/>
      <c r="Q39" s="1"/>
      <c r="R39" s="1"/>
      <c r="S39" s="1"/>
      <c r="T39" s="1"/>
      <c r="U39" s="1"/>
      <c r="V39" s="1"/>
      <c r="W39" s="1"/>
      <c r="X39" s="1"/>
    </row>
    <row r="40" spans="1:24" ht="15.75" x14ac:dyDescent="0.2">
      <c r="A40" s="25" t="s">
        <v>114</v>
      </c>
      <c r="B40" s="33" t="s">
        <v>120</v>
      </c>
      <c r="C40" s="27" t="s">
        <v>75</v>
      </c>
      <c r="D40" s="27">
        <v>3</v>
      </c>
      <c r="E40" s="29"/>
      <c r="F40" s="29">
        <f t="shared" si="2"/>
        <v>0</v>
      </c>
      <c r="G40" s="4"/>
      <c r="H40" s="4"/>
      <c r="I40" s="4"/>
      <c r="J40" s="4"/>
      <c r="K40" s="4"/>
    </row>
    <row r="41" spans="1:24" ht="15.75" x14ac:dyDescent="0.2">
      <c r="A41" s="25" t="s">
        <v>116</v>
      </c>
      <c r="B41" s="33" t="s">
        <v>122</v>
      </c>
      <c r="C41" s="27" t="s">
        <v>75</v>
      </c>
      <c r="D41" s="27">
        <v>3</v>
      </c>
      <c r="E41" s="29"/>
      <c r="F41" s="29">
        <f t="shared" si="2"/>
        <v>0</v>
      </c>
      <c r="G41" s="4"/>
      <c r="H41" s="4"/>
      <c r="I41" s="4"/>
      <c r="J41" s="4"/>
      <c r="K41" s="4"/>
    </row>
    <row r="42" spans="1:24" ht="15.75" x14ac:dyDescent="0.2">
      <c r="A42" s="25" t="s">
        <v>118</v>
      </c>
      <c r="B42" s="33" t="s">
        <v>124</v>
      </c>
      <c r="C42" s="27" t="s">
        <v>75</v>
      </c>
      <c r="D42" s="27">
        <v>3</v>
      </c>
      <c r="E42" s="29"/>
      <c r="F42" s="29">
        <f t="shared" si="2"/>
        <v>0</v>
      </c>
      <c r="G42" s="4"/>
      <c r="H42" s="4"/>
      <c r="I42" s="4"/>
      <c r="J42" s="4"/>
      <c r="K42" s="4"/>
    </row>
    <row r="43" spans="1:24" ht="15.75" x14ac:dyDescent="0.2">
      <c r="A43" s="25" t="s">
        <v>119</v>
      </c>
      <c r="B43" s="33" t="s">
        <v>131</v>
      </c>
      <c r="C43" s="27" t="s">
        <v>82</v>
      </c>
      <c r="D43" s="27">
        <v>3</v>
      </c>
      <c r="E43" s="29"/>
      <c r="F43" s="29">
        <f t="shared" si="2"/>
        <v>0</v>
      </c>
      <c r="G43" s="4"/>
      <c r="H43" s="4"/>
      <c r="I43" s="4"/>
      <c r="J43" s="4"/>
      <c r="K43" s="4"/>
    </row>
    <row r="44" spans="1:24" ht="15.75" x14ac:dyDescent="0.2">
      <c r="A44" s="25" t="s">
        <v>121</v>
      </c>
      <c r="B44" s="33" t="s">
        <v>623</v>
      </c>
      <c r="C44" s="27" t="s">
        <v>50</v>
      </c>
      <c r="D44" s="27">
        <v>90</v>
      </c>
      <c r="E44" s="29"/>
      <c r="F44" s="29">
        <f t="shared" si="2"/>
        <v>0</v>
      </c>
      <c r="G44" s="4"/>
      <c r="H44" s="4"/>
      <c r="I44" s="4"/>
      <c r="J44" s="4"/>
      <c r="K44" s="4"/>
    </row>
    <row r="45" spans="1:24" ht="30" x14ac:dyDescent="0.25">
      <c r="A45" s="147" t="s">
        <v>123</v>
      </c>
      <c r="B45" s="148" t="s">
        <v>676</v>
      </c>
      <c r="C45" s="149" t="s">
        <v>50</v>
      </c>
      <c r="D45" s="149">
        <v>75</v>
      </c>
      <c r="E45" s="150"/>
      <c r="F45" s="150">
        <f t="shared" si="2"/>
        <v>0</v>
      </c>
    </row>
    <row r="46" spans="1:24" ht="30" x14ac:dyDescent="0.25">
      <c r="A46" s="147" t="s">
        <v>125</v>
      </c>
      <c r="B46" s="148" t="s">
        <v>677</v>
      </c>
      <c r="C46" s="149" t="s">
        <v>50</v>
      </c>
      <c r="D46" s="149">
        <v>75</v>
      </c>
      <c r="E46" s="150"/>
      <c r="F46" s="150">
        <f t="shared" si="2"/>
        <v>0</v>
      </c>
    </row>
    <row r="47" spans="1:24" ht="15.75" x14ac:dyDescent="0.25">
      <c r="A47" s="25" t="s">
        <v>128</v>
      </c>
      <c r="B47" s="33" t="s">
        <v>93</v>
      </c>
      <c r="C47" s="27"/>
      <c r="D47" s="27"/>
      <c r="E47" s="29"/>
      <c r="F47" s="29">
        <f t="shared" si="2"/>
        <v>0</v>
      </c>
    </row>
    <row r="48" spans="1:24" ht="15.75" x14ac:dyDescent="0.25">
      <c r="A48" s="25" t="s">
        <v>675</v>
      </c>
      <c r="B48" s="33" t="s">
        <v>93</v>
      </c>
      <c r="C48" s="27"/>
      <c r="D48" s="27"/>
      <c r="E48" s="29"/>
      <c r="F48" s="29">
        <f t="shared" si="2"/>
        <v>0</v>
      </c>
    </row>
    <row r="49" spans="1:6" ht="16.5" thickBot="1" x14ac:dyDescent="0.3">
      <c r="A49" s="25"/>
      <c r="B49" s="31" t="s">
        <v>132</v>
      </c>
      <c r="C49" s="27"/>
      <c r="D49" s="27"/>
      <c r="E49" s="28" t="s">
        <v>97</v>
      </c>
      <c r="F49" s="32">
        <f>SUM(F37:F48)</f>
        <v>0</v>
      </c>
    </row>
    <row r="51" spans="1:6" ht="15.75" x14ac:dyDescent="0.25">
      <c r="A51" s="23" t="s">
        <v>133</v>
      </c>
      <c r="B51" s="20" t="s">
        <v>134</v>
      </c>
      <c r="C51" s="20"/>
      <c r="D51" s="20"/>
      <c r="E51" s="20"/>
      <c r="F51" s="24"/>
    </row>
    <row r="52" spans="1:6" ht="15.75" x14ac:dyDescent="0.25">
      <c r="A52" s="25" t="s">
        <v>135</v>
      </c>
      <c r="B52" s="33" t="s">
        <v>634</v>
      </c>
      <c r="C52" s="27" t="s">
        <v>50</v>
      </c>
      <c r="D52" s="27">
        <v>20</v>
      </c>
      <c r="E52" s="29"/>
      <c r="F52" s="29">
        <f t="shared" ref="F52:F57" si="3">D52*E52</f>
        <v>0</v>
      </c>
    </row>
    <row r="53" spans="1:6" ht="15.75" x14ac:dyDescent="0.25">
      <c r="A53" s="25" t="s">
        <v>136</v>
      </c>
      <c r="B53" s="33" t="s">
        <v>624</v>
      </c>
      <c r="C53" s="27" t="s">
        <v>75</v>
      </c>
      <c r="D53" s="27">
        <v>3</v>
      </c>
      <c r="E53" s="29"/>
      <c r="F53" s="29">
        <f t="shared" si="3"/>
        <v>0</v>
      </c>
    </row>
    <row r="54" spans="1:6" ht="15.75" x14ac:dyDescent="0.25">
      <c r="A54" s="25" t="s">
        <v>137</v>
      </c>
      <c r="B54" s="33" t="s">
        <v>625</v>
      </c>
      <c r="C54" s="27" t="s">
        <v>50</v>
      </c>
      <c r="D54" s="27">
        <v>30</v>
      </c>
      <c r="E54" s="29"/>
      <c r="F54" s="29">
        <f t="shared" si="3"/>
        <v>0</v>
      </c>
    </row>
    <row r="55" spans="1:6" ht="15.75" x14ac:dyDescent="0.25">
      <c r="A55" s="25" t="s">
        <v>138</v>
      </c>
      <c r="B55" s="33" t="s">
        <v>140</v>
      </c>
      <c r="C55" s="27" t="s">
        <v>50</v>
      </c>
      <c r="D55" s="27">
        <v>30</v>
      </c>
      <c r="E55" s="29"/>
      <c r="F55" s="29">
        <f t="shared" si="3"/>
        <v>0</v>
      </c>
    </row>
    <row r="56" spans="1:6" ht="15.75" x14ac:dyDescent="0.25">
      <c r="A56" s="25" t="s">
        <v>139</v>
      </c>
      <c r="B56" s="33" t="s">
        <v>93</v>
      </c>
      <c r="C56" s="27"/>
      <c r="D56" s="27"/>
      <c r="E56" s="29"/>
      <c r="F56" s="29">
        <f t="shared" si="3"/>
        <v>0</v>
      </c>
    </row>
    <row r="57" spans="1:6" ht="15.75" x14ac:dyDescent="0.25">
      <c r="A57" s="25" t="s">
        <v>141</v>
      </c>
      <c r="B57" s="33" t="s">
        <v>93</v>
      </c>
      <c r="C57" s="27"/>
      <c r="D57" s="27"/>
      <c r="E57" s="29"/>
      <c r="F57" s="29">
        <f t="shared" si="3"/>
        <v>0</v>
      </c>
    </row>
    <row r="58" spans="1:6" ht="16.5" thickBot="1" x14ac:dyDescent="0.3">
      <c r="A58" s="25"/>
      <c r="B58" s="31" t="s">
        <v>142</v>
      </c>
      <c r="C58" s="27"/>
      <c r="D58" s="27"/>
      <c r="E58" s="28" t="s">
        <v>97</v>
      </c>
      <c r="F58" s="32">
        <f>SUM(F52:F57)</f>
        <v>0</v>
      </c>
    </row>
    <row r="60" spans="1:6" ht="15.75" x14ac:dyDescent="0.25">
      <c r="A60" s="23" t="s">
        <v>143</v>
      </c>
      <c r="B60" s="20" t="s">
        <v>144</v>
      </c>
      <c r="C60" s="20"/>
      <c r="D60" s="20"/>
      <c r="E60" s="20"/>
      <c r="F60" s="24"/>
    </row>
    <row r="61" spans="1:6" ht="60" x14ac:dyDescent="0.25">
      <c r="A61" s="25"/>
      <c r="B61" s="33" t="s">
        <v>672</v>
      </c>
      <c r="C61" s="27"/>
      <c r="D61" s="27"/>
      <c r="E61" s="29"/>
      <c r="F61" s="29"/>
    </row>
    <row r="62" spans="1:6" ht="30" x14ac:dyDescent="0.25">
      <c r="A62" s="25" t="s">
        <v>145</v>
      </c>
      <c r="B62" s="33" t="s">
        <v>629</v>
      </c>
      <c r="C62" s="27" t="s">
        <v>50</v>
      </c>
      <c r="D62" s="27">
        <v>3</v>
      </c>
      <c r="E62" s="29"/>
      <c r="F62" s="29">
        <f t="shared" ref="F62:F66" si="4">D62*E62</f>
        <v>0</v>
      </c>
    </row>
    <row r="63" spans="1:6" ht="15.75" x14ac:dyDescent="0.25">
      <c r="A63" s="25" t="s">
        <v>146</v>
      </c>
      <c r="B63" s="33" t="s">
        <v>147</v>
      </c>
      <c r="C63" s="27" t="s">
        <v>50</v>
      </c>
      <c r="D63" s="27">
        <v>90</v>
      </c>
      <c r="E63" s="29"/>
      <c r="F63" s="29">
        <f t="shared" si="4"/>
        <v>0</v>
      </c>
    </row>
    <row r="64" spans="1:6" ht="15.75" x14ac:dyDescent="0.25">
      <c r="A64" s="25" t="s">
        <v>148</v>
      </c>
      <c r="B64" s="33" t="s">
        <v>151</v>
      </c>
      <c r="C64" s="27" t="s">
        <v>75</v>
      </c>
      <c r="D64" s="27">
        <v>6</v>
      </c>
      <c r="E64" s="29"/>
      <c r="F64" s="29">
        <f t="shared" si="4"/>
        <v>0</v>
      </c>
    </row>
    <row r="65" spans="1:6" ht="15.75" x14ac:dyDescent="0.25">
      <c r="A65" s="25" t="s">
        <v>149</v>
      </c>
      <c r="B65" s="33" t="s">
        <v>93</v>
      </c>
      <c r="C65" s="27"/>
      <c r="D65" s="27"/>
      <c r="E65" s="29"/>
      <c r="F65" s="29">
        <f t="shared" si="4"/>
        <v>0</v>
      </c>
    </row>
    <row r="66" spans="1:6" ht="15.75" x14ac:dyDescent="0.25">
      <c r="A66" s="25" t="s">
        <v>150</v>
      </c>
      <c r="B66" s="33" t="s">
        <v>93</v>
      </c>
      <c r="C66" s="27"/>
      <c r="D66" s="27"/>
      <c r="E66" s="29"/>
      <c r="F66" s="29">
        <f t="shared" si="4"/>
        <v>0</v>
      </c>
    </row>
    <row r="67" spans="1:6" ht="16.5" thickBot="1" x14ac:dyDescent="0.3">
      <c r="A67" s="25"/>
      <c r="B67" s="31" t="s">
        <v>152</v>
      </c>
      <c r="C67" s="27"/>
      <c r="D67" s="27"/>
      <c r="E67" s="28" t="s">
        <v>97</v>
      </c>
      <c r="F67" s="32">
        <f>SUM(F62:F66)</f>
        <v>0</v>
      </c>
    </row>
    <row r="69" spans="1:6" ht="15.75" x14ac:dyDescent="0.25">
      <c r="A69" s="23" t="s">
        <v>153</v>
      </c>
      <c r="B69" s="20" t="s">
        <v>154</v>
      </c>
      <c r="C69" s="20"/>
      <c r="D69" s="20"/>
      <c r="E69" s="20"/>
      <c r="F69" s="24"/>
    </row>
    <row r="70" spans="1:6" ht="15.75" x14ac:dyDescent="0.25">
      <c r="A70" s="25" t="s">
        <v>155</v>
      </c>
      <c r="B70" s="33" t="s">
        <v>156</v>
      </c>
      <c r="C70" s="27" t="s">
        <v>75</v>
      </c>
      <c r="D70" s="27">
        <v>3</v>
      </c>
      <c r="E70" s="29"/>
      <c r="F70" s="29">
        <f t="shared" ref="F70:F79" si="5">D70*E70</f>
        <v>0</v>
      </c>
    </row>
    <row r="71" spans="1:6" ht="15.75" x14ac:dyDescent="0.25">
      <c r="A71" s="25" t="s">
        <v>157</v>
      </c>
      <c r="B71" s="33" t="s">
        <v>158</v>
      </c>
      <c r="C71" s="27" t="s">
        <v>75</v>
      </c>
      <c r="D71" s="27">
        <v>3</v>
      </c>
      <c r="E71" s="29"/>
      <c r="F71" s="29">
        <f t="shared" si="5"/>
        <v>0</v>
      </c>
    </row>
    <row r="72" spans="1:6" ht="15.75" x14ac:dyDescent="0.25">
      <c r="A72" s="25" t="s">
        <v>159</v>
      </c>
      <c r="B72" s="33" t="s">
        <v>667</v>
      </c>
      <c r="C72" s="27" t="s">
        <v>75</v>
      </c>
      <c r="D72" s="27">
        <v>3</v>
      </c>
      <c r="E72" s="29"/>
      <c r="F72" s="29">
        <f t="shared" si="5"/>
        <v>0</v>
      </c>
    </row>
    <row r="73" spans="1:6" ht="15.75" x14ac:dyDescent="0.25">
      <c r="A73" s="25" t="s">
        <v>160</v>
      </c>
      <c r="B73" s="33" t="s">
        <v>627</v>
      </c>
      <c r="C73" s="27"/>
      <c r="D73" s="27">
        <v>3</v>
      </c>
      <c r="E73" s="29"/>
      <c r="F73" s="29">
        <f t="shared" si="5"/>
        <v>0</v>
      </c>
    </row>
    <row r="74" spans="1:6" ht="15.75" x14ac:dyDescent="0.25">
      <c r="A74" s="25" t="s">
        <v>161</v>
      </c>
      <c r="B74" s="33" t="s">
        <v>163</v>
      </c>
      <c r="C74" s="27" t="s">
        <v>50</v>
      </c>
      <c r="D74" s="27">
        <v>80</v>
      </c>
      <c r="E74" s="29"/>
      <c r="F74" s="29">
        <f t="shared" si="5"/>
        <v>0</v>
      </c>
    </row>
    <row r="75" spans="1:6" ht="15.75" x14ac:dyDescent="0.25">
      <c r="A75" s="25" t="s">
        <v>162</v>
      </c>
      <c r="B75" s="33" t="s">
        <v>165</v>
      </c>
      <c r="C75" s="27" t="s">
        <v>75</v>
      </c>
      <c r="D75" s="27">
        <v>1</v>
      </c>
      <c r="E75" s="29"/>
      <c r="F75" s="29">
        <f t="shared" si="5"/>
        <v>0</v>
      </c>
    </row>
    <row r="76" spans="1:6" ht="15.75" x14ac:dyDescent="0.25">
      <c r="A76" s="25" t="s">
        <v>164</v>
      </c>
      <c r="B76" s="33" t="s">
        <v>167</v>
      </c>
      <c r="C76" s="27" t="s">
        <v>95</v>
      </c>
      <c r="D76" s="27">
        <v>1</v>
      </c>
      <c r="E76" s="29"/>
      <c r="F76" s="29">
        <f t="shared" si="5"/>
        <v>0</v>
      </c>
    </row>
    <row r="77" spans="1:6" ht="15.75" x14ac:dyDescent="0.25">
      <c r="A77" s="25" t="s">
        <v>166</v>
      </c>
      <c r="B77" s="33" t="s">
        <v>169</v>
      </c>
      <c r="C77" s="27" t="s">
        <v>95</v>
      </c>
      <c r="D77" s="27">
        <v>1</v>
      </c>
      <c r="E77" s="29"/>
      <c r="F77" s="29">
        <f t="shared" si="5"/>
        <v>0</v>
      </c>
    </row>
    <row r="78" spans="1:6" ht="15.75" x14ac:dyDescent="0.25">
      <c r="A78" s="25" t="s">
        <v>168</v>
      </c>
      <c r="B78" s="33" t="s">
        <v>93</v>
      </c>
      <c r="C78" s="27"/>
      <c r="D78" s="27"/>
      <c r="E78" s="29"/>
      <c r="F78" s="29">
        <f t="shared" si="5"/>
        <v>0</v>
      </c>
    </row>
    <row r="79" spans="1:6" ht="15.75" x14ac:dyDescent="0.25">
      <c r="A79" s="25" t="s">
        <v>170</v>
      </c>
      <c r="B79" s="33" t="s">
        <v>93</v>
      </c>
      <c r="C79" s="27"/>
      <c r="D79" s="27"/>
      <c r="E79" s="29"/>
      <c r="F79" s="29">
        <f t="shared" si="5"/>
        <v>0</v>
      </c>
    </row>
    <row r="80" spans="1:6" ht="16.5" thickBot="1" x14ac:dyDescent="0.3">
      <c r="A80" s="25"/>
      <c r="B80" s="31" t="s">
        <v>171</v>
      </c>
      <c r="C80" s="27"/>
      <c r="D80" s="27"/>
      <c r="E80" s="28" t="s">
        <v>97</v>
      </c>
      <c r="F80" s="32">
        <f>SUM(F70:F79)</f>
        <v>0</v>
      </c>
    </row>
    <row r="82" spans="1:6" ht="31.5" x14ac:dyDescent="0.25">
      <c r="A82" s="145" t="s">
        <v>175</v>
      </c>
      <c r="B82" s="20" t="s">
        <v>172</v>
      </c>
      <c r="C82" s="20"/>
      <c r="D82" s="20"/>
      <c r="E82" s="20"/>
      <c r="F82" s="24"/>
    </row>
    <row r="83" spans="1:6" ht="60" x14ac:dyDescent="0.25">
      <c r="A83" s="25" t="s">
        <v>177</v>
      </c>
      <c r="B83" s="33" t="s">
        <v>173</v>
      </c>
      <c r="C83" s="27" t="s">
        <v>95</v>
      </c>
      <c r="D83" s="27">
        <v>1</v>
      </c>
      <c r="E83" s="29"/>
      <c r="F83" s="29">
        <f t="shared" ref="F83:F86" si="6">D83*E83</f>
        <v>0</v>
      </c>
    </row>
    <row r="84" spans="1:6" ht="45" x14ac:dyDescent="0.25">
      <c r="A84" s="25" t="s">
        <v>178</v>
      </c>
      <c r="B84" s="33" t="s">
        <v>174</v>
      </c>
      <c r="C84" s="27" t="s">
        <v>95</v>
      </c>
      <c r="D84" s="27">
        <v>1</v>
      </c>
      <c r="E84" s="29"/>
      <c r="F84" s="29">
        <f t="shared" si="6"/>
        <v>0</v>
      </c>
    </row>
    <row r="85" spans="1:6" ht="15.75" x14ac:dyDescent="0.25">
      <c r="A85" s="25" t="s">
        <v>180</v>
      </c>
      <c r="B85" s="33" t="s">
        <v>93</v>
      </c>
      <c r="C85" s="27"/>
      <c r="D85" s="27"/>
      <c r="E85" s="29"/>
      <c r="F85" s="29">
        <f t="shared" si="6"/>
        <v>0</v>
      </c>
    </row>
    <row r="86" spans="1:6" ht="15.75" x14ac:dyDescent="0.25">
      <c r="A86" s="25" t="s">
        <v>182</v>
      </c>
      <c r="B86" s="33" t="s">
        <v>93</v>
      </c>
      <c r="C86" s="27"/>
      <c r="D86" s="27"/>
      <c r="E86" s="29"/>
      <c r="F86" s="29">
        <f t="shared" si="6"/>
        <v>0</v>
      </c>
    </row>
    <row r="87" spans="1:6" ht="16.5" thickBot="1" x14ac:dyDescent="0.3">
      <c r="A87" s="25"/>
      <c r="B87" s="31" t="s">
        <v>637</v>
      </c>
      <c r="C87" s="27"/>
      <c r="D87" s="27"/>
      <c r="E87" s="28" t="s">
        <v>97</v>
      </c>
      <c r="F87" s="32">
        <f>SUM(F83:F86)</f>
        <v>0</v>
      </c>
    </row>
    <row r="89" spans="1:6" ht="15.75" x14ac:dyDescent="0.25">
      <c r="A89" s="145" t="s">
        <v>661</v>
      </c>
      <c r="B89" s="20" t="s">
        <v>176</v>
      </c>
      <c r="C89" s="20"/>
      <c r="D89" s="20"/>
      <c r="E89" s="20"/>
      <c r="F89" s="24"/>
    </row>
    <row r="90" spans="1:6" ht="45" customHeight="1" x14ac:dyDescent="0.25">
      <c r="A90" s="25" t="s">
        <v>638</v>
      </c>
      <c r="B90" s="33" t="s">
        <v>628</v>
      </c>
      <c r="C90" s="27"/>
      <c r="D90" s="27"/>
      <c r="E90" s="29"/>
      <c r="F90" s="154" t="s">
        <v>678</v>
      </c>
    </row>
    <row r="91" spans="1:6" ht="15.75" x14ac:dyDescent="0.25">
      <c r="A91" s="25" t="s">
        <v>639</v>
      </c>
      <c r="B91" s="33" t="s">
        <v>179</v>
      </c>
      <c r="C91" s="27"/>
      <c r="D91" s="27"/>
      <c r="E91" s="29"/>
      <c r="F91" s="155"/>
    </row>
    <row r="92" spans="1:6" ht="15.75" x14ac:dyDescent="0.25">
      <c r="A92" s="25" t="s">
        <v>640</v>
      </c>
      <c r="B92" s="33" t="s">
        <v>181</v>
      </c>
      <c r="C92" s="27"/>
      <c r="D92" s="27"/>
      <c r="E92" s="29"/>
      <c r="F92" s="155"/>
    </row>
    <row r="93" spans="1:6" ht="15.75" x14ac:dyDescent="0.25">
      <c r="A93" s="25" t="s">
        <v>641</v>
      </c>
      <c r="B93" s="33" t="s">
        <v>620</v>
      </c>
      <c r="C93" s="27"/>
      <c r="D93" s="27"/>
      <c r="E93" s="29"/>
      <c r="F93" s="155"/>
    </row>
    <row r="94" spans="1:6" ht="15.75" x14ac:dyDescent="0.25">
      <c r="A94" s="25" t="s">
        <v>642</v>
      </c>
      <c r="B94" s="33" t="s">
        <v>115</v>
      </c>
      <c r="C94" s="27"/>
      <c r="D94" s="27"/>
      <c r="E94" s="29"/>
      <c r="F94" s="155"/>
    </row>
    <row r="95" spans="1:6" ht="15.75" x14ac:dyDescent="0.25">
      <c r="A95" s="25" t="s">
        <v>643</v>
      </c>
      <c r="B95" s="33" t="s">
        <v>93</v>
      </c>
      <c r="C95" s="27"/>
      <c r="D95" s="27"/>
      <c r="E95" s="29"/>
      <c r="F95" s="155"/>
    </row>
    <row r="96" spans="1:6" ht="15.75" x14ac:dyDescent="0.25">
      <c r="A96" s="25" t="s">
        <v>644</v>
      </c>
      <c r="B96" s="33" t="s">
        <v>93</v>
      </c>
      <c r="C96" s="27"/>
      <c r="D96" s="27"/>
      <c r="E96" s="29"/>
      <c r="F96" s="156"/>
    </row>
    <row r="97" spans="1:6" ht="16.5" thickBot="1" x14ac:dyDescent="0.3">
      <c r="A97" s="25"/>
      <c r="B97" s="151" t="s">
        <v>645</v>
      </c>
      <c r="C97" s="149"/>
      <c r="D97" s="149"/>
      <c r="E97" s="152" t="s">
        <v>97</v>
      </c>
      <c r="F97" s="153">
        <f>403774.682</f>
        <v>403774.68199999997</v>
      </c>
    </row>
    <row r="99" spans="1:6" ht="15.75" x14ac:dyDescent="0.25">
      <c r="A99" s="23" t="s">
        <v>184</v>
      </c>
      <c r="B99" s="20" t="s">
        <v>185</v>
      </c>
      <c r="C99" s="20"/>
      <c r="D99" s="20"/>
      <c r="E99" s="20"/>
      <c r="F99" s="24"/>
    </row>
    <row r="100" spans="1:6" ht="30" x14ac:dyDescent="0.25">
      <c r="A100" s="25" t="s">
        <v>186</v>
      </c>
      <c r="B100" s="33" t="s">
        <v>187</v>
      </c>
      <c r="C100" s="27" t="s">
        <v>75</v>
      </c>
      <c r="D100" s="27">
        <v>3</v>
      </c>
      <c r="E100" s="29"/>
      <c r="F100" s="29">
        <f t="shared" ref="F100:F111" si="7">D100*E100</f>
        <v>0</v>
      </c>
    </row>
    <row r="101" spans="1:6" ht="30" x14ac:dyDescent="0.25">
      <c r="A101" s="25" t="s">
        <v>188</v>
      </c>
      <c r="B101" s="33" t="s">
        <v>189</v>
      </c>
      <c r="C101" s="27" t="s">
        <v>75</v>
      </c>
      <c r="D101" s="27">
        <v>3</v>
      </c>
      <c r="E101" s="29"/>
      <c r="F101" s="29">
        <f t="shared" si="7"/>
        <v>0</v>
      </c>
    </row>
    <row r="102" spans="1:6" ht="15.75" x14ac:dyDescent="0.25">
      <c r="A102" s="25" t="s">
        <v>190</v>
      </c>
      <c r="B102" s="33" t="s">
        <v>191</v>
      </c>
      <c r="C102" s="27" t="s">
        <v>75</v>
      </c>
      <c r="D102" s="27">
        <v>3</v>
      </c>
      <c r="E102" s="29"/>
      <c r="F102" s="29">
        <f t="shared" si="7"/>
        <v>0</v>
      </c>
    </row>
    <row r="103" spans="1:6" ht="15.75" x14ac:dyDescent="0.25">
      <c r="A103" s="147" t="s">
        <v>192</v>
      </c>
      <c r="B103" s="148" t="s">
        <v>183</v>
      </c>
      <c r="C103" s="149" t="s">
        <v>75</v>
      </c>
      <c r="D103" s="149">
        <v>120</v>
      </c>
      <c r="E103" s="150"/>
      <c r="F103" s="150">
        <f t="shared" si="7"/>
        <v>0</v>
      </c>
    </row>
    <row r="104" spans="1:6" ht="30" x14ac:dyDescent="0.25">
      <c r="A104" s="25" t="s">
        <v>194</v>
      </c>
      <c r="B104" s="33" t="s">
        <v>193</v>
      </c>
      <c r="C104" s="27" t="s">
        <v>75</v>
      </c>
      <c r="D104" s="27">
        <v>3</v>
      </c>
      <c r="E104" s="29"/>
      <c r="F104" s="29">
        <f t="shared" si="7"/>
        <v>0</v>
      </c>
    </row>
    <row r="105" spans="1:6" ht="15.75" x14ac:dyDescent="0.25">
      <c r="A105" s="25" t="s">
        <v>646</v>
      </c>
      <c r="B105" s="33" t="s">
        <v>636</v>
      </c>
      <c r="C105" s="27" t="s">
        <v>75</v>
      </c>
      <c r="D105" s="27">
        <v>3</v>
      </c>
      <c r="E105" s="29"/>
      <c r="F105" s="29">
        <f t="shared" si="7"/>
        <v>0</v>
      </c>
    </row>
    <row r="106" spans="1:6" ht="15.75" x14ac:dyDescent="0.25">
      <c r="A106" s="25" t="s">
        <v>195</v>
      </c>
      <c r="B106" s="33" t="s">
        <v>665</v>
      </c>
      <c r="C106" s="27" t="s">
        <v>632</v>
      </c>
      <c r="D106" s="27">
        <v>1</v>
      </c>
      <c r="E106" s="29"/>
      <c r="F106" s="29">
        <f t="shared" si="7"/>
        <v>0</v>
      </c>
    </row>
    <row r="107" spans="1:6" ht="15.75" x14ac:dyDescent="0.25">
      <c r="A107" s="25" t="s">
        <v>647</v>
      </c>
      <c r="B107" s="33" t="s">
        <v>129</v>
      </c>
      <c r="C107" s="27" t="s">
        <v>75</v>
      </c>
      <c r="D107" s="27">
        <v>3</v>
      </c>
      <c r="E107" s="29"/>
      <c r="F107" s="29">
        <f t="shared" si="7"/>
        <v>0</v>
      </c>
    </row>
    <row r="108" spans="1:6" ht="15.75" x14ac:dyDescent="0.25">
      <c r="A108" s="25" t="s">
        <v>648</v>
      </c>
      <c r="B108" s="33" t="s">
        <v>130</v>
      </c>
      <c r="C108" s="27" t="s">
        <v>75</v>
      </c>
      <c r="D108" s="27">
        <v>3</v>
      </c>
      <c r="E108" s="29"/>
      <c r="F108" s="29">
        <f t="shared" si="7"/>
        <v>0</v>
      </c>
    </row>
    <row r="109" spans="1:6" ht="15.75" x14ac:dyDescent="0.25">
      <c r="A109" s="25" t="s">
        <v>649</v>
      </c>
      <c r="B109" s="33" t="s">
        <v>635</v>
      </c>
      <c r="C109" s="27" t="s">
        <v>75</v>
      </c>
      <c r="D109" s="27">
        <v>3</v>
      </c>
      <c r="E109" s="29"/>
      <c r="F109" s="29">
        <f t="shared" si="7"/>
        <v>0</v>
      </c>
    </row>
    <row r="110" spans="1:6" ht="15.75" x14ac:dyDescent="0.25">
      <c r="A110" s="25" t="s">
        <v>650</v>
      </c>
      <c r="B110" s="33" t="s">
        <v>93</v>
      </c>
      <c r="C110" s="27"/>
      <c r="D110" s="27"/>
      <c r="E110" s="29"/>
      <c r="F110" s="29">
        <f t="shared" si="7"/>
        <v>0</v>
      </c>
    </row>
    <row r="111" spans="1:6" ht="15.75" x14ac:dyDescent="0.25">
      <c r="A111" s="25" t="s">
        <v>674</v>
      </c>
      <c r="B111" s="33" t="s">
        <v>93</v>
      </c>
      <c r="C111" s="27"/>
      <c r="D111" s="27"/>
      <c r="E111" s="29"/>
      <c r="F111" s="29">
        <f t="shared" si="7"/>
        <v>0</v>
      </c>
    </row>
    <row r="112" spans="1:6" ht="16.5" thickBot="1" x14ac:dyDescent="0.3">
      <c r="A112" s="25"/>
      <c r="B112" s="31" t="s">
        <v>196</v>
      </c>
      <c r="C112" s="27"/>
      <c r="D112" s="27"/>
      <c r="E112" s="28" t="s">
        <v>97</v>
      </c>
      <c r="F112" s="32">
        <f>SUM(F100:F111)</f>
        <v>0</v>
      </c>
    </row>
    <row r="114" spans="1:6" ht="15.75" x14ac:dyDescent="0.25">
      <c r="A114" s="145" t="s">
        <v>662</v>
      </c>
      <c r="B114" s="20" t="s">
        <v>198</v>
      </c>
      <c r="C114" s="20"/>
      <c r="D114" s="20"/>
      <c r="E114" s="20"/>
      <c r="F114" s="24"/>
    </row>
    <row r="115" spans="1:6" ht="15.75" x14ac:dyDescent="0.25">
      <c r="A115" s="25" t="s">
        <v>651</v>
      </c>
      <c r="B115" s="33" t="s">
        <v>630</v>
      </c>
      <c r="C115" s="27" t="s">
        <v>632</v>
      </c>
      <c r="D115" s="27">
        <v>1</v>
      </c>
      <c r="E115" s="29"/>
      <c r="F115" s="29">
        <v>0</v>
      </c>
    </row>
    <row r="116" spans="1:6" ht="15.75" x14ac:dyDescent="0.25">
      <c r="A116" s="25" t="s">
        <v>652</v>
      </c>
      <c r="B116" s="33" t="s">
        <v>631</v>
      </c>
      <c r="C116" s="27"/>
      <c r="D116" s="27"/>
      <c r="E116" s="29"/>
      <c r="F116" s="29"/>
    </row>
    <row r="117" spans="1:6" ht="15.75" x14ac:dyDescent="0.25">
      <c r="A117" s="25" t="s">
        <v>653</v>
      </c>
      <c r="B117" s="33" t="s">
        <v>93</v>
      </c>
      <c r="C117" s="27"/>
      <c r="D117" s="27"/>
      <c r="E117" s="29"/>
      <c r="F117" s="29">
        <f>D117*E117</f>
        <v>0</v>
      </c>
    </row>
    <row r="118" spans="1:6" ht="16.5" thickBot="1" x14ac:dyDescent="0.3">
      <c r="A118" s="25"/>
      <c r="B118" s="31" t="s">
        <v>654</v>
      </c>
      <c r="C118" s="27"/>
      <c r="D118" s="27"/>
      <c r="E118" s="28" t="s">
        <v>97</v>
      </c>
      <c r="F118" s="32">
        <f>SUM(F115:F117)</f>
        <v>0</v>
      </c>
    </row>
    <row r="121" spans="1:6" ht="15.75" x14ac:dyDescent="0.25">
      <c r="A121" s="145" t="s">
        <v>197</v>
      </c>
      <c r="B121" s="20" t="s">
        <v>202</v>
      </c>
      <c r="C121" s="20"/>
      <c r="D121" s="20"/>
      <c r="E121" s="20"/>
      <c r="F121" s="24"/>
    </row>
    <row r="122" spans="1:6" ht="75" x14ac:dyDescent="0.25">
      <c r="A122" s="25"/>
      <c r="B122" s="26" t="s">
        <v>203</v>
      </c>
      <c r="C122" s="27"/>
      <c r="D122" s="27"/>
      <c r="E122" s="29"/>
      <c r="F122" s="29"/>
    </row>
    <row r="123" spans="1:6" ht="15.75" x14ac:dyDescent="0.25">
      <c r="A123" s="25" t="s">
        <v>199</v>
      </c>
      <c r="B123" s="31"/>
      <c r="C123" s="27"/>
      <c r="D123" s="27"/>
      <c r="E123" s="29"/>
      <c r="F123" s="29">
        <f t="shared" ref="F123:F130" si="8">D123*E123</f>
        <v>0</v>
      </c>
    </row>
    <row r="124" spans="1:6" ht="15.75" x14ac:dyDescent="0.25">
      <c r="A124" s="25" t="s">
        <v>655</v>
      </c>
      <c r="B124" s="31"/>
      <c r="C124" s="27"/>
      <c r="D124" s="27"/>
      <c r="E124" s="29"/>
      <c r="F124" s="29">
        <f t="shared" si="8"/>
        <v>0</v>
      </c>
    </row>
    <row r="125" spans="1:6" ht="15.75" x14ac:dyDescent="0.25">
      <c r="A125" s="25" t="s">
        <v>656</v>
      </c>
      <c r="B125" s="31"/>
      <c r="C125" s="27"/>
      <c r="D125" s="27"/>
      <c r="E125" s="29"/>
      <c r="F125" s="29">
        <f t="shared" si="8"/>
        <v>0</v>
      </c>
    </row>
    <row r="126" spans="1:6" ht="15.75" x14ac:dyDescent="0.25">
      <c r="A126" s="25" t="s">
        <v>657</v>
      </c>
      <c r="B126" s="31"/>
      <c r="C126" s="27"/>
      <c r="D126" s="27"/>
      <c r="E126" s="29"/>
      <c r="F126" s="29">
        <f t="shared" si="8"/>
        <v>0</v>
      </c>
    </row>
    <row r="127" spans="1:6" ht="15.75" x14ac:dyDescent="0.25">
      <c r="A127" s="25" t="s">
        <v>658</v>
      </c>
      <c r="B127" s="31"/>
      <c r="C127" s="27"/>
      <c r="D127" s="27"/>
      <c r="E127" s="29"/>
      <c r="F127" s="29">
        <f t="shared" si="8"/>
        <v>0</v>
      </c>
    </row>
    <row r="128" spans="1:6" ht="15.75" x14ac:dyDescent="0.25">
      <c r="A128" s="25" t="s">
        <v>659</v>
      </c>
      <c r="B128" s="31"/>
      <c r="C128" s="27"/>
      <c r="D128" s="27"/>
      <c r="E128" s="29"/>
      <c r="F128" s="29">
        <f t="shared" si="8"/>
        <v>0</v>
      </c>
    </row>
    <row r="129" spans="1:6" ht="15.75" x14ac:dyDescent="0.25">
      <c r="A129" s="25" t="s">
        <v>200</v>
      </c>
      <c r="B129" s="31"/>
      <c r="C129" s="27"/>
      <c r="D129" s="27"/>
      <c r="E129" s="29"/>
      <c r="F129" s="29">
        <f t="shared" si="8"/>
        <v>0</v>
      </c>
    </row>
    <row r="130" spans="1:6" ht="15.75" x14ac:dyDescent="0.25">
      <c r="A130" s="25" t="s">
        <v>201</v>
      </c>
      <c r="B130" s="31"/>
      <c r="C130" s="27"/>
      <c r="D130" s="27"/>
      <c r="E130" s="29"/>
      <c r="F130" s="29">
        <f t="shared" si="8"/>
        <v>0</v>
      </c>
    </row>
    <row r="131" spans="1:6" ht="16.5" thickBot="1" x14ac:dyDescent="0.3">
      <c r="A131" s="25"/>
      <c r="B131" s="31" t="s">
        <v>660</v>
      </c>
      <c r="C131" s="27"/>
      <c r="D131" s="27"/>
      <c r="E131" s="28" t="s">
        <v>97</v>
      </c>
      <c r="F131" s="32">
        <f>SUM(F123:F130)</f>
        <v>0</v>
      </c>
    </row>
    <row r="133" spans="1:6" ht="16.5" thickBot="1" x14ac:dyDescent="0.3">
      <c r="A133" s="25"/>
      <c r="B133" s="31" t="s">
        <v>204</v>
      </c>
      <c r="C133" s="27"/>
      <c r="D133" s="27"/>
      <c r="E133" s="28" t="s">
        <v>205</v>
      </c>
      <c r="F133" s="32">
        <f>F24+F34+F49+F58+F67+F80+F87+F97+F112+F118+F131</f>
        <v>403774.68199999997</v>
      </c>
    </row>
    <row r="134" spans="1:6" ht="16.5" thickBot="1" x14ac:dyDescent="0.3">
      <c r="A134" s="25"/>
      <c r="B134" s="31" t="s">
        <v>206</v>
      </c>
      <c r="C134" s="27"/>
      <c r="D134" s="27"/>
      <c r="E134" s="28"/>
      <c r="F134" s="29"/>
    </row>
  </sheetData>
  <mergeCells count="1">
    <mergeCell ref="F90:F96"/>
  </mergeCells>
  <phoneticPr fontId="26" type="noConversion"/>
  <printOptions horizontalCentered="1"/>
  <pageMargins left="0.78749999999999998" right="0.78749999999999998" top="0.98402777777777795" bottom="0.98402777777777795" header="0.511811023622047" footer="0.511811023622047"/>
  <pageSetup paperSize="9" scale="53" fitToHeight="0" orientation="portrait" horizontalDpi="300" verticalDpi="300" r:id="rId1"/>
  <rowBreaks count="2" manualBreakCount="2">
    <brk id="39" max="16383" man="1"/>
    <brk id="7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F6B6-7A6F-4C0D-B34D-5479DC06E363}">
  <sheetPr>
    <pageSetUpPr fitToPage="1"/>
  </sheetPr>
  <dimension ref="A1:H317"/>
  <sheetViews>
    <sheetView zoomScale="85" zoomScaleNormal="85" workbookViewId="0">
      <pane ySplit="14" topLeftCell="A28" activePane="bottomLeft" state="frozen"/>
      <selection pane="bottomLeft" activeCell="J33" sqref="J33"/>
    </sheetView>
  </sheetViews>
  <sheetFormatPr defaultColWidth="8.7109375" defaultRowHeight="15" x14ac:dyDescent="0.25"/>
  <cols>
    <col min="1" max="1" width="4" customWidth="1"/>
    <col min="2" max="2" width="38" customWidth="1"/>
    <col min="3" max="3" width="8" customWidth="1"/>
    <col min="4" max="4" width="16" customWidth="1"/>
    <col min="5" max="5" width="14" customWidth="1"/>
    <col min="6" max="6" width="8" customWidth="1"/>
    <col min="7" max="7" width="24" customWidth="1"/>
    <col min="8" max="8" width="8" customWidth="1"/>
  </cols>
  <sheetData>
    <row r="1" spans="1:8" x14ac:dyDescent="0.25">
      <c r="A1" s="160" t="s">
        <v>616</v>
      </c>
      <c r="B1" s="161"/>
      <c r="C1" s="161"/>
      <c r="D1" s="161"/>
      <c r="E1" s="161"/>
      <c r="F1" s="161"/>
      <c r="G1" s="161"/>
      <c r="H1" s="162"/>
    </row>
    <row r="2" spans="1:8" x14ac:dyDescent="0.25">
      <c r="A2" s="163" t="s">
        <v>617</v>
      </c>
      <c r="B2" s="164"/>
      <c r="C2" s="164"/>
      <c r="D2" s="164"/>
      <c r="E2" s="164"/>
      <c r="F2" s="164"/>
      <c r="G2" s="164"/>
      <c r="H2" s="165"/>
    </row>
    <row r="3" spans="1:8" x14ac:dyDescent="0.25">
      <c r="A3" s="166" t="s">
        <v>221</v>
      </c>
      <c r="B3" s="167"/>
      <c r="C3" s="167"/>
      <c r="D3" s="167"/>
      <c r="E3" s="167"/>
      <c r="F3" s="167"/>
      <c r="G3" s="167"/>
      <c r="H3" s="168"/>
    </row>
    <row r="4" spans="1:8" x14ac:dyDescent="0.25">
      <c r="A4" s="117">
        <v>1</v>
      </c>
      <c r="B4" s="169" t="s">
        <v>222</v>
      </c>
      <c r="C4" s="169"/>
      <c r="D4" s="169"/>
      <c r="E4" s="169"/>
      <c r="F4" s="169"/>
      <c r="G4" s="169"/>
      <c r="H4" s="170"/>
    </row>
    <row r="5" spans="1:8" x14ac:dyDescent="0.25">
      <c r="A5" s="117">
        <v>2</v>
      </c>
      <c r="B5" s="169" t="s">
        <v>223</v>
      </c>
      <c r="C5" s="169"/>
      <c r="D5" s="169"/>
      <c r="E5" s="169"/>
      <c r="F5" s="169"/>
      <c r="G5" s="169"/>
      <c r="H5" s="170"/>
    </row>
    <row r="6" spans="1:8" x14ac:dyDescent="0.25">
      <c r="A6" s="117">
        <v>3</v>
      </c>
      <c r="B6" s="169" t="s">
        <v>224</v>
      </c>
      <c r="C6" s="169"/>
      <c r="D6" s="169"/>
      <c r="E6" s="169"/>
      <c r="F6" s="169"/>
      <c r="G6" s="169"/>
      <c r="H6" s="170"/>
    </row>
    <row r="7" spans="1:8" x14ac:dyDescent="0.25">
      <c r="A7" s="117">
        <v>4</v>
      </c>
      <c r="B7" s="169" t="s">
        <v>225</v>
      </c>
      <c r="C7" s="169"/>
      <c r="D7" s="169"/>
      <c r="E7" s="169"/>
      <c r="F7" s="169"/>
      <c r="G7" s="169"/>
      <c r="H7" s="170"/>
    </row>
    <row r="8" spans="1:8" x14ac:dyDescent="0.25">
      <c r="A8" s="117">
        <v>5</v>
      </c>
      <c r="B8" s="169" t="s">
        <v>226</v>
      </c>
      <c r="C8" s="169"/>
      <c r="D8" s="169"/>
      <c r="E8" s="169"/>
      <c r="F8" s="169"/>
      <c r="G8" s="169"/>
      <c r="H8" s="170"/>
    </row>
    <row r="9" spans="1:8" x14ac:dyDescent="0.25">
      <c r="A9" s="117">
        <v>6</v>
      </c>
      <c r="B9" s="169" t="s">
        <v>227</v>
      </c>
      <c r="C9" s="169"/>
      <c r="D9" s="169"/>
      <c r="E9" s="169"/>
      <c r="F9" s="169"/>
      <c r="G9" s="169"/>
      <c r="H9" s="170"/>
    </row>
    <row r="10" spans="1:8" x14ac:dyDescent="0.25">
      <c r="A10" s="117">
        <v>7</v>
      </c>
      <c r="B10" s="169" t="s">
        <v>228</v>
      </c>
      <c r="C10" s="169"/>
      <c r="D10" s="169"/>
      <c r="E10" s="169"/>
      <c r="F10" s="169"/>
      <c r="G10" s="169"/>
      <c r="H10" s="170"/>
    </row>
    <row r="11" spans="1:8" x14ac:dyDescent="0.25">
      <c r="A11" s="118"/>
      <c r="B11" s="171" t="s">
        <v>229</v>
      </c>
      <c r="C11" s="171"/>
      <c r="D11" s="171"/>
      <c r="E11" s="171"/>
      <c r="F11" s="171"/>
      <c r="G11" s="171"/>
      <c r="H11" s="172"/>
    </row>
    <row r="12" spans="1:8" ht="15.75" thickBot="1" x14ac:dyDescent="0.3">
      <c r="A12" s="119"/>
      <c r="B12" s="120"/>
      <c r="C12" s="120"/>
      <c r="D12" s="120"/>
      <c r="E12" s="120"/>
      <c r="F12" s="120"/>
      <c r="G12" s="120"/>
      <c r="H12" s="121"/>
    </row>
    <row r="13" spans="1:8" ht="25.5" x14ac:dyDescent="0.25">
      <c r="A13" s="122" t="s">
        <v>230</v>
      </c>
      <c r="B13" s="123" t="s">
        <v>9</v>
      </c>
      <c r="C13" s="123" t="s">
        <v>12</v>
      </c>
      <c r="D13" s="123" t="s">
        <v>231</v>
      </c>
      <c r="E13" s="123" t="s">
        <v>232</v>
      </c>
      <c r="F13" s="123" t="s">
        <v>233</v>
      </c>
      <c r="G13" s="123" t="s">
        <v>234</v>
      </c>
      <c r="H13" s="124" t="s">
        <v>235</v>
      </c>
    </row>
    <row r="14" spans="1:8" x14ac:dyDescent="0.25">
      <c r="A14" s="157" t="s">
        <v>236</v>
      </c>
      <c r="B14" s="158"/>
      <c r="C14" s="158"/>
      <c r="D14" s="158"/>
      <c r="E14" s="158"/>
      <c r="F14" s="158"/>
      <c r="G14" s="158"/>
      <c r="H14" s="159"/>
    </row>
    <row r="15" spans="1:8" ht="25.5" x14ac:dyDescent="0.25">
      <c r="A15" s="125">
        <v>1</v>
      </c>
      <c r="B15" s="126" t="s">
        <v>237</v>
      </c>
      <c r="C15" s="127" t="s">
        <v>127</v>
      </c>
      <c r="D15" s="127" t="s">
        <v>238</v>
      </c>
      <c r="E15" s="128"/>
      <c r="F15" s="127"/>
      <c r="G15" s="126"/>
      <c r="H15" s="129"/>
    </row>
    <row r="16" spans="1:8" x14ac:dyDescent="0.25">
      <c r="A16" s="130">
        <v>2</v>
      </c>
      <c r="B16" s="131" t="s">
        <v>239</v>
      </c>
      <c r="C16" s="132" t="s">
        <v>127</v>
      </c>
      <c r="D16" s="132"/>
      <c r="E16" s="128"/>
      <c r="F16" s="132"/>
      <c r="G16" s="131"/>
      <c r="H16" s="133"/>
    </row>
    <row r="17" spans="1:8" x14ac:dyDescent="0.25">
      <c r="A17" s="125">
        <v>3</v>
      </c>
      <c r="B17" s="126" t="s">
        <v>240</v>
      </c>
      <c r="C17" s="127" t="s">
        <v>127</v>
      </c>
      <c r="D17" s="127"/>
      <c r="E17" s="128"/>
      <c r="F17" s="127"/>
      <c r="G17" s="126"/>
      <c r="H17" s="129"/>
    </row>
    <row r="18" spans="1:8" x14ac:dyDescent="0.25">
      <c r="A18" s="130">
        <v>4</v>
      </c>
      <c r="B18" s="131" t="s">
        <v>241</v>
      </c>
      <c r="C18" s="132" t="s">
        <v>127</v>
      </c>
      <c r="D18" s="132"/>
      <c r="E18" s="128"/>
      <c r="F18" s="132"/>
      <c r="G18" s="131"/>
      <c r="H18" s="133"/>
    </row>
    <row r="19" spans="1:8" x14ac:dyDescent="0.25">
      <c r="A19" s="125">
        <v>5</v>
      </c>
      <c r="B19" s="126" t="s">
        <v>242</v>
      </c>
      <c r="C19" s="127" t="s">
        <v>127</v>
      </c>
      <c r="D19" s="127"/>
      <c r="E19" s="128"/>
      <c r="F19" s="127"/>
      <c r="G19" s="126"/>
      <c r="H19" s="129"/>
    </row>
    <row r="20" spans="1:8" x14ac:dyDescent="0.25">
      <c r="A20" s="130">
        <v>6</v>
      </c>
      <c r="B20" s="131" t="s">
        <v>243</v>
      </c>
      <c r="C20" s="132" t="s">
        <v>127</v>
      </c>
      <c r="D20" s="132" t="s">
        <v>244</v>
      </c>
      <c r="E20" s="128"/>
      <c r="F20" s="132"/>
      <c r="G20" s="131"/>
      <c r="H20" s="133"/>
    </row>
    <row r="21" spans="1:8" x14ac:dyDescent="0.25">
      <c r="A21" s="125">
        <v>7</v>
      </c>
      <c r="B21" s="126" t="s">
        <v>245</v>
      </c>
      <c r="C21" s="127" t="s">
        <v>230</v>
      </c>
      <c r="D21" s="127">
        <v>3</v>
      </c>
      <c r="E21" s="128"/>
      <c r="F21" s="127"/>
      <c r="G21" s="126"/>
      <c r="H21" s="129"/>
    </row>
    <row r="22" spans="1:8" x14ac:dyDescent="0.25">
      <c r="A22" s="130">
        <v>8</v>
      </c>
      <c r="B22" s="131" t="s">
        <v>246</v>
      </c>
      <c r="C22" s="132" t="s">
        <v>127</v>
      </c>
      <c r="D22" s="132" t="s">
        <v>247</v>
      </c>
      <c r="E22" s="128"/>
      <c r="F22" s="132"/>
      <c r="G22" s="131"/>
      <c r="H22" s="133"/>
    </row>
    <row r="23" spans="1:8" x14ac:dyDescent="0.25">
      <c r="A23" s="125">
        <v>9</v>
      </c>
      <c r="B23" s="126" t="s">
        <v>248</v>
      </c>
      <c r="C23" s="127" t="s">
        <v>249</v>
      </c>
      <c r="D23" s="127">
        <v>1</v>
      </c>
      <c r="E23" s="128"/>
      <c r="F23" s="127"/>
      <c r="G23" s="126"/>
      <c r="H23" s="129"/>
    </row>
    <row r="24" spans="1:8" ht="25.5" x14ac:dyDescent="0.25">
      <c r="A24" s="130">
        <v>10</v>
      </c>
      <c r="B24" s="131" t="s">
        <v>250</v>
      </c>
      <c r="C24" s="132" t="s">
        <v>127</v>
      </c>
      <c r="D24" s="132" t="s">
        <v>251</v>
      </c>
      <c r="E24" s="128"/>
      <c r="F24" s="132"/>
      <c r="G24" s="131"/>
      <c r="H24" s="133"/>
    </row>
    <row r="25" spans="1:8" x14ac:dyDescent="0.25">
      <c r="A25" s="125">
        <v>11</v>
      </c>
      <c r="B25" s="126" t="s">
        <v>252</v>
      </c>
      <c r="C25" s="127" t="s">
        <v>127</v>
      </c>
      <c r="D25" s="127" t="s">
        <v>253</v>
      </c>
      <c r="E25" s="128"/>
      <c r="F25" s="127"/>
      <c r="G25" s="126"/>
      <c r="H25" s="129"/>
    </row>
    <row r="26" spans="1:8" x14ac:dyDescent="0.25">
      <c r="A26" s="157" t="s">
        <v>254</v>
      </c>
      <c r="B26" s="158"/>
      <c r="C26" s="158"/>
      <c r="D26" s="158"/>
      <c r="E26" s="158"/>
      <c r="F26" s="158"/>
      <c r="G26" s="158"/>
      <c r="H26" s="159"/>
    </row>
    <row r="27" spans="1:8" x14ac:dyDescent="0.25">
      <c r="A27" s="125">
        <v>1</v>
      </c>
      <c r="B27" s="126" t="s">
        <v>255</v>
      </c>
      <c r="C27" s="127" t="s">
        <v>256</v>
      </c>
      <c r="D27" s="134">
        <v>1750</v>
      </c>
      <c r="E27" s="128"/>
      <c r="F27" s="127"/>
      <c r="G27" s="126"/>
      <c r="H27" s="129"/>
    </row>
    <row r="28" spans="1:8" x14ac:dyDescent="0.25">
      <c r="A28" s="135">
        <v>2</v>
      </c>
      <c r="B28" s="136" t="s">
        <v>257</v>
      </c>
      <c r="C28" s="137" t="s">
        <v>258</v>
      </c>
      <c r="D28" s="138">
        <f>101.325*(1-0.0000225577*D27)^5.25588</f>
        <v>81.993982185088768</v>
      </c>
      <c r="E28" s="128"/>
      <c r="F28" s="137"/>
      <c r="G28" s="136"/>
      <c r="H28" s="139"/>
    </row>
    <row r="29" spans="1:8" x14ac:dyDescent="0.25">
      <c r="A29" s="135">
        <v>3</v>
      </c>
      <c r="B29" s="136" t="s">
        <v>259</v>
      </c>
      <c r="C29" s="137" t="s">
        <v>260</v>
      </c>
      <c r="D29" s="138">
        <f>D28/(0.287058*(273.15+25))</f>
        <v>0.95802647476708658</v>
      </c>
      <c r="E29" s="128"/>
      <c r="F29" s="137"/>
      <c r="G29" s="136"/>
      <c r="H29" s="139"/>
    </row>
    <row r="30" spans="1:8" ht="25.5" x14ac:dyDescent="0.25">
      <c r="A30" s="130">
        <v>4</v>
      </c>
      <c r="B30" s="131" t="s">
        <v>261</v>
      </c>
      <c r="C30" s="132" t="s">
        <v>262</v>
      </c>
      <c r="D30" s="134">
        <v>37</v>
      </c>
      <c r="E30" s="128"/>
      <c r="F30" s="132"/>
      <c r="G30" s="131"/>
      <c r="H30" s="133"/>
    </row>
    <row r="31" spans="1:8" ht="25.5" x14ac:dyDescent="0.25">
      <c r="A31" s="125">
        <v>5</v>
      </c>
      <c r="B31" s="126" t="s">
        <v>263</v>
      </c>
      <c r="C31" s="127" t="s">
        <v>262</v>
      </c>
      <c r="D31" s="134">
        <v>21.9</v>
      </c>
      <c r="E31" s="128"/>
      <c r="F31" s="127"/>
      <c r="G31" s="126"/>
      <c r="H31" s="129"/>
    </row>
    <row r="32" spans="1:8" ht="25.5" x14ac:dyDescent="0.25">
      <c r="A32" s="130">
        <v>6</v>
      </c>
      <c r="B32" s="131" t="s">
        <v>264</v>
      </c>
      <c r="C32" s="132" t="s">
        <v>262</v>
      </c>
      <c r="D32" s="134">
        <v>1.6</v>
      </c>
      <c r="E32" s="128"/>
      <c r="F32" s="132"/>
      <c r="G32" s="131"/>
      <c r="H32" s="133"/>
    </row>
    <row r="33" spans="1:8" ht="25.5" x14ac:dyDescent="0.25">
      <c r="A33" s="125">
        <v>7</v>
      </c>
      <c r="B33" s="126" t="s">
        <v>265</v>
      </c>
      <c r="C33" s="127" t="s">
        <v>127</v>
      </c>
      <c r="D33" s="127" t="s">
        <v>266</v>
      </c>
      <c r="E33" s="128"/>
      <c r="F33" s="127"/>
      <c r="G33" s="126"/>
      <c r="H33" s="129"/>
    </row>
    <row r="34" spans="1:8" x14ac:dyDescent="0.25">
      <c r="A34" s="130">
        <v>8</v>
      </c>
      <c r="B34" s="131" t="s">
        <v>267</v>
      </c>
      <c r="C34" s="132" t="s">
        <v>268</v>
      </c>
      <c r="D34" s="132" t="s">
        <v>269</v>
      </c>
      <c r="E34" s="128"/>
      <c r="F34" s="132"/>
      <c r="G34" s="131"/>
      <c r="H34" s="133"/>
    </row>
    <row r="35" spans="1:8" x14ac:dyDescent="0.25">
      <c r="A35" s="125">
        <v>9</v>
      </c>
      <c r="B35" s="126" t="s">
        <v>270</v>
      </c>
      <c r="C35" s="127" t="s">
        <v>268</v>
      </c>
      <c r="D35" s="127" t="s">
        <v>271</v>
      </c>
      <c r="E35" s="128"/>
      <c r="F35" s="127"/>
      <c r="G35" s="126"/>
      <c r="H35" s="129"/>
    </row>
    <row r="36" spans="1:8" ht="25.5" x14ac:dyDescent="0.25">
      <c r="A36" s="130">
        <v>10</v>
      </c>
      <c r="B36" s="131" t="s">
        <v>272</v>
      </c>
      <c r="C36" s="132" t="s">
        <v>273</v>
      </c>
      <c r="D36" s="132" t="s">
        <v>274</v>
      </c>
      <c r="E36" s="128"/>
      <c r="F36" s="132"/>
      <c r="G36" s="131"/>
      <c r="H36" s="133"/>
    </row>
    <row r="37" spans="1:8" ht="25.5" x14ac:dyDescent="0.25">
      <c r="A37" s="125">
        <v>11</v>
      </c>
      <c r="B37" s="126" t="s">
        <v>275</v>
      </c>
      <c r="C37" s="127" t="s">
        <v>276</v>
      </c>
      <c r="D37" s="127" t="s">
        <v>277</v>
      </c>
      <c r="E37" s="128"/>
      <c r="F37" s="127"/>
      <c r="G37" s="126"/>
      <c r="H37" s="129"/>
    </row>
    <row r="38" spans="1:8" x14ac:dyDescent="0.25">
      <c r="A38" s="130">
        <v>12</v>
      </c>
      <c r="B38" s="131" t="s">
        <v>278</v>
      </c>
      <c r="C38" s="132" t="s">
        <v>127</v>
      </c>
      <c r="D38" s="132" t="s">
        <v>253</v>
      </c>
      <c r="E38" s="128"/>
      <c r="F38" s="132"/>
      <c r="G38" s="131"/>
      <c r="H38" s="133"/>
    </row>
    <row r="39" spans="1:8" x14ac:dyDescent="0.25">
      <c r="A39" s="157" t="s">
        <v>279</v>
      </c>
      <c r="B39" s="158"/>
      <c r="C39" s="158"/>
      <c r="D39" s="158"/>
      <c r="E39" s="158"/>
      <c r="F39" s="158"/>
      <c r="G39" s="158"/>
      <c r="H39" s="159"/>
    </row>
    <row r="40" spans="1:8" ht="25.5" x14ac:dyDescent="0.25">
      <c r="A40" s="125">
        <v>1</v>
      </c>
      <c r="B40" s="126" t="s">
        <v>280</v>
      </c>
      <c r="C40" s="127" t="s">
        <v>127</v>
      </c>
      <c r="D40" s="127" t="s">
        <v>281</v>
      </c>
      <c r="E40" s="128"/>
      <c r="F40" s="127"/>
      <c r="G40" s="126"/>
      <c r="H40" s="129"/>
    </row>
    <row r="41" spans="1:8" x14ac:dyDescent="0.25">
      <c r="A41" s="130">
        <v>2</v>
      </c>
      <c r="B41" s="131" t="s">
        <v>282</v>
      </c>
      <c r="C41" s="132" t="s">
        <v>127</v>
      </c>
      <c r="D41" s="132" t="s">
        <v>283</v>
      </c>
      <c r="E41" s="128"/>
      <c r="F41" s="132"/>
      <c r="G41" s="131"/>
      <c r="H41" s="133"/>
    </row>
    <row r="42" spans="1:8" x14ac:dyDescent="0.25">
      <c r="A42" s="125">
        <v>3</v>
      </c>
      <c r="B42" s="126" t="s">
        <v>284</v>
      </c>
      <c r="C42" s="127" t="s">
        <v>276</v>
      </c>
      <c r="D42" s="127" t="s">
        <v>277</v>
      </c>
      <c r="E42" s="128"/>
      <c r="F42" s="127"/>
      <c r="G42" s="126"/>
      <c r="H42" s="129"/>
    </row>
    <row r="43" spans="1:8" x14ac:dyDescent="0.25">
      <c r="A43" s="130">
        <v>4</v>
      </c>
      <c r="B43" s="131" t="s">
        <v>285</v>
      </c>
      <c r="C43" s="132" t="s">
        <v>276</v>
      </c>
      <c r="D43" s="132" t="s">
        <v>55</v>
      </c>
      <c r="E43" s="128"/>
      <c r="F43" s="132"/>
      <c r="G43" s="131"/>
      <c r="H43" s="133"/>
    </row>
    <row r="44" spans="1:8" x14ac:dyDescent="0.25">
      <c r="A44" s="157" t="s">
        <v>286</v>
      </c>
      <c r="B44" s="158"/>
      <c r="C44" s="158"/>
      <c r="D44" s="158"/>
      <c r="E44" s="158"/>
      <c r="F44" s="158"/>
      <c r="G44" s="158"/>
      <c r="H44" s="159"/>
    </row>
    <row r="45" spans="1:8" x14ac:dyDescent="0.25">
      <c r="A45" s="125">
        <v>1</v>
      </c>
      <c r="B45" s="126" t="s">
        <v>287</v>
      </c>
      <c r="C45" s="127" t="s">
        <v>127</v>
      </c>
      <c r="D45" s="127" t="s">
        <v>288</v>
      </c>
      <c r="E45" s="128"/>
      <c r="F45" s="127"/>
      <c r="G45" s="126"/>
      <c r="H45" s="129"/>
    </row>
    <row r="46" spans="1:8" ht="25.5" x14ac:dyDescent="0.25">
      <c r="A46" s="130">
        <v>2</v>
      </c>
      <c r="B46" s="131" t="s">
        <v>289</v>
      </c>
      <c r="C46" s="132" t="s">
        <v>127</v>
      </c>
      <c r="D46" s="132" t="s">
        <v>290</v>
      </c>
      <c r="E46" s="128"/>
      <c r="F46" s="132"/>
      <c r="G46" s="131"/>
      <c r="H46" s="133"/>
    </row>
    <row r="47" spans="1:8" x14ac:dyDescent="0.25">
      <c r="A47" s="125">
        <v>3</v>
      </c>
      <c r="B47" s="126" t="s">
        <v>291</v>
      </c>
      <c r="C47" s="127" t="s">
        <v>127</v>
      </c>
      <c r="D47" s="127">
        <v>2088</v>
      </c>
      <c r="E47" s="128"/>
      <c r="F47" s="127"/>
      <c r="G47" s="126"/>
      <c r="H47" s="129"/>
    </row>
    <row r="48" spans="1:8" x14ac:dyDescent="0.25">
      <c r="A48" s="130">
        <v>4</v>
      </c>
      <c r="B48" s="131" t="s">
        <v>292</v>
      </c>
      <c r="C48" s="132" t="s">
        <v>126</v>
      </c>
      <c r="D48" s="132" t="s">
        <v>293</v>
      </c>
      <c r="E48" s="128"/>
      <c r="F48" s="132"/>
      <c r="G48" s="131"/>
      <c r="H48" s="133"/>
    </row>
    <row r="49" spans="1:8" x14ac:dyDescent="0.25">
      <c r="A49" s="125">
        <v>5</v>
      </c>
      <c r="B49" s="126" t="s">
        <v>294</v>
      </c>
      <c r="C49" s="127" t="s">
        <v>230</v>
      </c>
      <c r="D49" s="127">
        <v>2</v>
      </c>
      <c r="E49" s="128"/>
      <c r="F49" s="127"/>
      <c r="G49" s="126"/>
      <c r="H49" s="129"/>
    </row>
    <row r="50" spans="1:8" x14ac:dyDescent="0.25">
      <c r="A50" s="130">
        <v>6</v>
      </c>
      <c r="B50" s="131" t="s">
        <v>295</v>
      </c>
      <c r="C50" s="132" t="s">
        <v>230</v>
      </c>
      <c r="D50" s="132">
        <v>1</v>
      </c>
      <c r="E50" s="128"/>
      <c r="F50" s="132"/>
      <c r="G50" s="131"/>
      <c r="H50" s="133"/>
    </row>
    <row r="51" spans="1:8" x14ac:dyDescent="0.25">
      <c r="A51" s="125">
        <v>7</v>
      </c>
      <c r="B51" s="126" t="s">
        <v>296</v>
      </c>
      <c r="C51" s="127" t="s">
        <v>127</v>
      </c>
      <c r="D51" s="127" t="s">
        <v>297</v>
      </c>
      <c r="E51" s="128"/>
      <c r="F51" s="127"/>
      <c r="G51" s="126"/>
      <c r="H51" s="129"/>
    </row>
    <row r="52" spans="1:8" ht="25.5" x14ac:dyDescent="0.25">
      <c r="A52" s="130">
        <v>8</v>
      </c>
      <c r="B52" s="131" t="s">
        <v>298</v>
      </c>
      <c r="C52" s="132" t="s">
        <v>299</v>
      </c>
      <c r="D52" s="134">
        <v>58.6</v>
      </c>
      <c r="E52" s="128"/>
      <c r="F52" s="132"/>
      <c r="G52" s="131"/>
      <c r="H52" s="133"/>
    </row>
    <row r="53" spans="1:8" ht="25.5" x14ac:dyDescent="0.25">
      <c r="A53" s="125">
        <v>9</v>
      </c>
      <c r="B53" s="126" t="s">
        <v>300</v>
      </c>
      <c r="C53" s="127" t="s">
        <v>299</v>
      </c>
      <c r="D53" s="127" t="s">
        <v>293</v>
      </c>
      <c r="E53" s="128"/>
      <c r="F53" s="127"/>
      <c r="G53" s="126"/>
      <c r="H53" s="129"/>
    </row>
    <row r="54" spans="1:8" ht="25.5" x14ac:dyDescent="0.25">
      <c r="A54" s="130">
        <v>10</v>
      </c>
      <c r="B54" s="131" t="s">
        <v>301</v>
      </c>
      <c r="C54" s="132" t="s">
        <v>299</v>
      </c>
      <c r="D54" s="132" t="s">
        <v>293</v>
      </c>
      <c r="E54" s="128"/>
      <c r="F54" s="132"/>
      <c r="G54" s="131"/>
      <c r="H54" s="133"/>
    </row>
    <row r="55" spans="1:8" x14ac:dyDescent="0.25">
      <c r="A55" s="125">
        <v>11</v>
      </c>
      <c r="B55" s="126" t="s">
        <v>302</v>
      </c>
      <c r="C55" s="127" t="s">
        <v>127</v>
      </c>
      <c r="D55" s="127" t="s">
        <v>303</v>
      </c>
      <c r="E55" s="128"/>
      <c r="F55" s="127"/>
      <c r="G55" s="126"/>
      <c r="H55" s="129"/>
    </row>
    <row r="56" spans="1:8" x14ac:dyDescent="0.25">
      <c r="A56" s="130">
        <v>12</v>
      </c>
      <c r="B56" s="131" t="s">
        <v>304</v>
      </c>
      <c r="C56" s="132" t="s">
        <v>262</v>
      </c>
      <c r="D56" s="134">
        <v>34</v>
      </c>
      <c r="E56" s="128"/>
      <c r="F56" s="132"/>
      <c r="G56" s="131"/>
      <c r="H56" s="133"/>
    </row>
    <row r="57" spans="1:8" x14ac:dyDescent="0.25">
      <c r="A57" s="125">
        <v>13</v>
      </c>
      <c r="B57" s="126" t="s">
        <v>305</v>
      </c>
      <c r="C57" s="127" t="s">
        <v>262</v>
      </c>
      <c r="D57" s="134">
        <v>20</v>
      </c>
      <c r="E57" s="128"/>
      <c r="F57" s="127"/>
      <c r="G57" s="126"/>
      <c r="H57" s="129"/>
    </row>
    <row r="58" spans="1:8" x14ac:dyDescent="0.25">
      <c r="A58" s="135">
        <v>14</v>
      </c>
      <c r="B58" s="136" t="s">
        <v>306</v>
      </c>
      <c r="C58" s="137" t="s">
        <v>262</v>
      </c>
      <c r="D58" s="138">
        <f>D56-D57</f>
        <v>14</v>
      </c>
      <c r="E58" s="128"/>
      <c r="F58" s="137"/>
      <c r="G58" s="136"/>
      <c r="H58" s="139"/>
    </row>
    <row r="59" spans="1:8" x14ac:dyDescent="0.25">
      <c r="A59" s="125">
        <v>15</v>
      </c>
      <c r="B59" s="126" t="s">
        <v>307</v>
      </c>
      <c r="C59" s="127" t="s">
        <v>308</v>
      </c>
      <c r="D59" s="134">
        <v>26.3</v>
      </c>
      <c r="E59" s="128"/>
      <c r="F59" s="127"/>
      <c r="G59" s="126"/>
      <c r="H59" s="129"/>
    </row>
    <row r="60" spans="1:8" ht="25.5" x14ac:dyDescent="0.25">
      <c r="A60" s="130">
        <v>16</v>
      </c>
      <c r="B60" s="131" t="s">
        <v>309</v>
      </c>
      <c r="C60" s="132" t="s">
        <v>310</v>
      </c>
      <c r="D60" s="132" t="s">
        <v>311</v>
      </c>
      <c r="E60" s="128"/>
      <c r="F60" s="132"/>
      <c r="G60" s="131"/>
      <c r="H60" s="133"/>
    </row>
    <row r="61" spans="1:8" ht="25.5" x14ac:dyDescent="0.25">
      <c r="A61" s="125">
        <v>17</v>
      </c>
      <c r="B61" s="126" t="s">
        <v>312</v>
      </c>
      <c r="C61" s="127" t="s">
        <v>313</v>
      </c>
      <c r="D61" s="127" t="s">
        <v>314</v>
      </c>
      <c r="E61" s="128"/>
      <c r="F61" s="127"/>
      <c r="G61" s="126"/>
      <c r="H61" s="129"/>
    </row>
    <row r="62" spans="1:8" ht="25.5" x14ac:dyDescent="0.25">
      <c r="A62" s="130">
        <v>18</v>
      </c>
      <c r="B62" s="131" t="s">
        <v>315</v>
      </c>
      <c r="C62" s="132" t="s">
        <v>310</v>
      </c>
      <c r="D62" s="132" t="s">
        <v>293</v>
      </c>
      <c r="E62" s="128"/>
      <c r="F62" s="132"/>
      <c r="G62" s="131"/>
      <c r="H62" s="133"/>
    </row>
    <row r="63" spans="1:8" x14ac:dyDescent="0.25">
      <c r="A63" s="125">
        <v>19</v>
      </c>
      <c r="B63" s="126" t="s">
        <v>316</v>
      </c>
      <c r="C63" s="127" t="s">
        <v>317</v>
      </c>
      <c r="D63" s="127" t="s">
        <v>293</v>
      </c>
      <c r="E63" s="128"/>
      <c r="F63" s="127"/>
      <c r="G63" s="126"/>
      <c r="H63" s="129"/>
    </row>
    <row r="64" spans="1:8" x14ac:dyDescent="0.25">
      <c r="A64" s="130">
        <v>20</v>
      </c>
      <c r="B64" s="131" t="s">
        <v>318</v>
      </c>
      <c r="C64" s="132" t="s">
        <v>317</v>
      </c>
      <c r="D64" s="132" t="s">
        <v>293</v>
      </c>
      <c r="E64" s="128"/>
      <c r="F64" s="132"/>
      <c r="G64" s="131"/>
      <c r="H64" s="133"/>
    </row>
    <row r="65" spans="1:8" x14ac:dyDescent="0.25">
      <c r="A65" s="157" t="s">
        <v>319</v>
      </c>
      <c r="B65" s="158"/>
      <c r="C65" s="158"/>
      <c r="D65" s="158"/>
      <c r="E65" s="158"/>
      <c r="F65" s="158"/>
      <c r="G65" s="158"/>
      <c r="H65" s="159"/>
    </row>
    <row r="66" spans="1:8" x14ac:dyDescent="0.25">
      <c r="A66" s="125">
        <v>1</v>
      </c>
      <c r="B66" s="126" t="s">
        <v>320</v>
      </c>
      <c r="C66" s="127" t="s">
        <v>127</v>
      </c>
      <c r="D66" s="127" t="s">
        <v>321</v>
      </c>
      <c r="E66" s="128"/>
      <c r="F66" s="127"/>
      <c r="G66" s="126"/>
      <c r="H66" s="129"/>
    </row>
    <row r="67" spans="1:8" ht="25.5" x14ac:dyDescent="0.25">
      <c r="A67" s="130">
        <v>2</v>
      </c>
      <c r="B67" s="131" t="s">
        <v>322</v>
      </c>
      <c r="C67" s="132" t="s">
        <v>127</v>
      </c>
      <c r="D67" s="132" t="s">
        <v>323</v>
      </c>
      <c r="E67" s="128"/>
      <c r="F67" s="132"/>
      <c r="G67" s="131"/>
      <c r="H67" s="133"/>
    </row>
    <row r="68" spans="1:8" x14ac:dyDescent="0.25">
      <c r="A68" s="125">
        <v>3</v>
      </c>
      <c r="B68" s="126" t="s">
        <v>324</v>
      </c>
      <c r="C68" s="127" t="s">
        <v>127</v>
      </c>
      <c r="D68" s="127" t="s">
        <v>325</v>
      </c>
      <c r="E68" s="128"/>
      <c r="F68" s="127"/>
      <c r="G68" s="126"/>
      <c r="H68" s="129"/>
    </row>
    <row r="69" spans="1:8" x14ac:dyDescent="0.25">
      <c r="A69" s="130">
        <v>4</v>
      </c>
      <c r="B69" s="131" t="s">
        <v>326</v>
      </c>
      <c r="C69" s="132" t="s">
        <v>327</v>
      </c>
      <c r="D69" s="140">
        <f>D52/(D29*1.005*D58)</f>
        <v>4.3473640303564549</v>
      </c>
      <c r="E69" s="128"/>
      <c r="F69" s="132"/>
      <c r="G69" s="131"/>
      <c r="H69" s="133"/>
    </row>
    <row r="70" spans="1:8" x14ac:dyDescent="0.25">
      <c r="A70" s="125">
        <v>5</v>
      </c>
      <c r="B70" s="126" t="s">
        <v>328</v>
      </c>
      <c r="C70" s="127" t="s">
        <v>329</v>
      </c>
      <c r="D70" s="127" t="s">
        <v>330</v>
      </c>
      <c r="E70" s="128"/>
      <c r="F70" s="127"/>
      <c r="G70" s="126"/>
      <c r="H70" s="129"/>
    </row>
    <row r="71" spans="1:8" x14ac:dyDescent="0.25">
      <c r="A71" s="130">
        <v>6</v>
      </c>
      <c r="B71" s="131" t="s">
        <v>331</v>
      </c>
      <c r="C71" s="132" t="s">
        <v>230</v>
      </c>
      <c r="D71" s="132" t="s">
        <v>293</v>
      </c>
      <c r="E71" s="128"/>
      <c r="F71" s="132"/>
      <c r="G71" s="131"/>
      <c r="H71" s="133"/>
    </row>
    <row r="72" spans="1:8" x14ac:dyDescent="0.25">
      <c r="A72" s="125">
        <v>7</v>
      </c>
      <c r="B72" s="126" t="s">
        <v>332</v>
      </c>
      <c r="C72" s="127" t="s">
        <v>333</v>
      </c>
      <c r="D72" s="134">
        <v>80</v>
      </c>
      <c r="E72" s="128"/>
      <c r="F72" s="127"/>
      <c r="G72" s="126"/>
      <c r="H72" s="129"/>
    </row>
    <row r="73" spans="1:8" x14ac:dyDescent="0.25">
      <c r="A73" s="130">
        <v>8</v>
      </c>
      <c r="B73" s="131" t="s">
        <v>334</v>
      </c>
      <c r="C73" s="132" t="s">
        <v>333</v>
      </c>
      <c r="D73" s="132" t="s">
        <v>293</v>
      </c>
      <c r="E73" s="128"/>
      <c r="F73" s="132"/>
      <c r="G73" s="131"/>
      <c r="H73" s="133"/>
    </row>
    <row r="74" spans="1:8" x14ac:dyDescent="0.25">
      <c r="A74" s="125">
        <v>9</v>
      </c>
      <c r="B74" s="126" t="s">
        <v>335</v>
      </c>
      <c r="C74" s="127" t="s">
        <v>127</v>
      </c>
      <c r="D74" s="127" t="s">
        <v>336</v>
      </c>
      <c r="E74" s="128"/>
      <c r="F74" s="127"/>
      <c r="G74" s="126"/>
      <c r="H74" s="129"/>
    </row>
    <row r="75" spans="1:8" x14ac:dyDescent="0.25">
      <c r="A75" s="130">
        <v>10</v>
      </c>
      <c r="B75" s="131" t="s">
        <v>337</v>
      </c>
      <c r="C75" s="132" t="s">
        <v>317</v>
      </c>
      <c r="D75" s="132" t="s">
        <v>293</v>
      </c>
      <c r="E75" s="128"/>
      <c r="F75" s="132"/>
      <c r="G75" s="131"/>
      <c r="H75" s="133"/>
    </row>
    <row r="76" spans="1:8" x14ac:dyDescent="0.25">
      <c r="A76" s="125">
        <v>11</v>
      </c>
      <c r="B76" s="126" t="s">
        <v>338</v>
      </c>
      <c r="C76" s="127" t="s">
        <v>317</v>
      </c>
      <c r="D76" s="127" t="s">
        <v>293</v>
      </c>
      <c r="E76" s="128"/>
      <c r="F76" s="127"/>
      <c r="G76" s="126"/>
      <c r="H76" s="129"/>
    </row>
    <row r="77" spans="1:8" x14ac:dyDescent="0.25">
      <c r="A77" s="130">
        <v>12</v>
      </c>
      <c r="B77" s="131" t="s">
        <v>339</v>
      </c>
      <c r="C77" s="132" t="s">
        <v>340</v>
      </c>
      <c r="D77" s="132" t="s">
        <v>293</v>
      </c>
      <c r="E77" s="128"/>
      <c r="F77" s="132"/>
      <c r="G77" s="131"/>
      <c r="H77" s="133"/>
    </row>
    <row r="78" spans="1:8" ht="25.5" x14ac:dyDescent="0.25">
      <c r="A78" s="125">
        <v>13</v>
      </c>
      <c r="B78" s="126" t="s">
        <v>341</v>
      </c>
      <c r="C78" s="127" t="s">
        <v>127</v>
      </c>
      <c r="D78" s="127" t="s">
        <v>342</v>
      </c>
      <c r="E78" s="128"/>
      <c r="F78" s="127"/>
      <c r="G78" s="126"/>
      <c r="H78" s="129"/>
    </row>
    <row r="79" spans="1:8" x14ac:dyDescent="0.25">
      <c r="A79" s="157" t="s">
        <v>343</v>
      </c>
      <c r="B79" s="158"/>
      <c r="C79" s="158"/>
      <c r="D79" s="158"/>
      <c r="E79" s="158"/>
      <c r="F79" s="158"/>
      <c r="G79" s="158"/>
      <c r="H79" s="159"/>
    </row>
    <row r="80" spans="1:8" x14ac:dyDescent="0.25">
      <c r="A80" s="125">
        <v>1</v>
      </c>
      <c r="B80" s="126" t="s">
        <v>320</v>
      </c>
      <c r="C80" s="127" t="s">
        <v>127</v>
      </c>
      <c r="D80" s="127" t="s">
        <v>321</v>
      </c>
      <c r="E80" s="128"/>
      <c r="F80" s="127"/>
      <c r="G80" s="126"/>
      <c r="H80" s="129"/>
    </row>
    <row r="81" spans="1:8" x14ac:dyDescent="0.25">
      <c r="A81" s="130">
        <v>2</v>
      </c>
      <c r="B81" s="131" t="s">
        <v>344</v>
      </c>
      <c r="C81" s="132" t="s">
        <v>127</v>
      </c>
      <c r="D81" s="132" t="s">
        <v>293</v>
      </c>
      <c r="E81" s="128"/>
      <c r="F81" s="132"/>
      <c r="G81" s="131"/>
      <c r="H81" s="133"/>
    </row>
    <row r="82" spans="1:8" x14ac:dyDescent="0.25">
      <c r="A82" s="125">
        <v>3</v>
      </c>
      <c r="B82" s="126" t="s">
        <v>339</v>
      </c>
      <c r="C82" s="127" t="s">
        <v>340</v>
      </c>
      <c r="D82" s="127" t="s">
        <v>293</v>
      </c>
      <c r="E82" s="128"/>
      <c r="F82" s="127"/>
      <c r="G82" s="126"/>
      <c r="H82" s="129"/>
    </row>
    <row r="83" spans="1:8" x14ac:dyDescent="0.25">
      <c r="A83" s="130">
        <v>4</v>
      </c>
      <c r="B83" s="131" t="s">
        <v>338</v>
      </c>
      <c r="C83" s="132" t="s">
        <v>317</v>
      </c>
      <c r="D83" s="132" t="s">
        <v>293</v>
      </c>
      <c r="E83" s="128"/>
      <c r="F83" s="132"/>
      <c r="G83" s="131"/>
      <c r="H83" s="133"/>
    </row>
    <row r="84" spans="1:8" x14ac:dyDescent="0.25">
      <c r="A84" s="125">
        <v>5</v>
      </c>
      <c r="B84" s="126" t="s">
        <v>345</v>
      </c>
      <c r="C84" s="127" t="s">
        <v>230</v>
      </c>
      <c r="D84" s="127" t="s">
        <v>293</v>
      </c>
      <c r="E84" s="128"/>
      <c r="F84" s="127"/>
      <c r="G84" s="126"/>
      <c r="H84" s="129"/>
    </row>
    <row r="85" spans="1:8" x14ac:dyDescent="0.25">
      <c r="A85" s="130">
        <v>6</v>
      </c>
      <c r="B85" s="131" t="s">
        <v>346</v>
      </c>
      <c r="C85" s="132" t="s">
        <v>347</v>
      </c>
      <c r="D85" s="132" t="s">
        <v>293</v>
      </c>
      <c r="E85" s="128"/>
      <c r="F85" s="132"/>
      <c r="G85" s="131"/>
      <c r="H85" s="133"/>
    </row>
    <row r="86" spans="1:8" x14ac:dyDescent="0.25">
      <c r="A86" s="125">
        <v>7</v>
      </c>
      <c r="B86" s="126" t="s">
        <v>348</v>
      </c>
      <c r="C86" s="127" t="s">
        <v>327</v>
      </c>
      <c r="D86" s="127" t="s">
        <v>293</v>
      </c>
      <c r="E86" s="128"/>
      <c r="F86" s="127"/>
      <c r="G86" s="126"/>
      <c r="H86" s="129"/>
    </row>
    <row r="87" spans="1:8" x14ac:dyDescent="0.25">
      <c r="A87" s="157" t="s">
        <v>349</v>
      </c>
      <c r="B87" s="158"/>
      <c r="C87" s="158"/>
      <c r="D87" s="158"/>
      <c r="E87" s="158"/>
      <c r="F87" s="158"/>
      <c r="G87" s="158"/>
      <c r="H87" s="159"/>
    </row>
    <row r="88" spans="1:8" x14ac:dyDescent="0.25">
      <c r="A88" s="125">
        <v>1</v>
      </c>
      <c r="B88" s="126" t="s">
        <v>350</v>
      </c>
      <c r="C88" s="127" t="s">
        <v>276</v>
      </c>
      <c r="D88" s="127" t="s">
        <v>55</v>
      </c>
      <c r="E88" s="128"/>
      <c r="F88" s="127"/>
      <c r="G88" s="126"/>
      <c r="H88" s="129"/>
    </row>
    <row r="89" spans="1:8" x14ac:dyDescent="0.25">
      <c r="A89" s="130">
        <v>2</v>
      </c>
      <c r="B89" s="131" t="s">
        <v>351</v>
      </c>
      <c r="C89" s="132" t="s">
        <v>127</v>
      </c>
      <c r="D89" s="132" t="s">
        <v>352</v>
      </c>
      <c r="E89" s="128"/>
      <c r="F89" s="132"/>
      <c r="G89" s="131"/>
      <c r="H89" s="133"/>
    </row>
    <row r="90" spans="1:8" ht="25.5" x14ac:dyDescent="0.25">
      <c r="A90" s="125">
        <v>3</v>
      </c>
      <c r="B90" s="126" t="s">
        <v>353</v>
      </c>
      <c r="C90" s="127" t="s">
        <v>127</v>
      </c>
      <c r="D90" s="127" t="s">
        <v>354</v>
      </c>
      <c r="E90" s="128"/>
      <c r="F90" s="127"/>
      <c r="G90" s="126"/>
      <c r="H90" s="129"/>
    </row>
    <row r="91" spans="1:8" x14ac:dyDescent="0.25">
      <c r="A91" s="130">
        <v>4</v>
      </c>
      <c r="B91" s="131" t="s">
        <v>355</v>
      </c>
      <c r="C91" s="132" t="s">
        <v>230</v>
      </c>
      <c r="D91" s="132" t="s">
        <v>293</v>
      </c>
      <c r="E91" s="128"/>
      <c r="F91" s="132"/>
      <c r="G91" s="131"/>
      <c r="H91" s="133"/>
    </row>
    <row r="92" spans="1:8" x14ac:dyDescent="0.25">
      <c r="A92" s="125">
        <v>5</v>
      </c>
      <c r="B92" s="126" t="s">
        <v>356</v>
      </c>
      <c r="C92" s="127" t="s">
        <v>357</v>
      </c>
      <c r="D92" s="127" t="s">
        <v>293</v>
      </c>
      <c r="E92" s="128"/>
      <c r="F92" s="127"/>
      <c r="G92" s="126"/>
      <c r="H92" s="129"/>
    </row>
    <row r="93" spans="1:8" x14ac:dyDescent="0.25">
      <c r="A93" s="130">
        <v>6</v>
      </c>
      <c r="B93" s="131" t="s">
        <v>358</v>
      </c>
      <c r="C93" s="132" t="s">
        <v>127</v>
      </c>
      <c r="D93" s="132" t="s">
        <v>359</v>
      </c>
      <c r="E93" s="128"/>
      <c r="F93" s="132"/>
      <c r="G93" s="131"/>
      <c r="H93" s="133"/>
    </row>
    <row r="94" spans="1:8" x14ac:dyDescent="0.25">
      <c r="A94" s="125">
        <v>7</v>
      </c>
      <c r="B94" s="126" t="s">
        <v>360</v>
      </c>
      <c r="C94" s="127" t="s">
        <v>361</v>
      </c>
      <c r="D94" s="127" t="s">
        <v>293</v>
      </c>
      <c r="E94" s="128"/>
      <c r="F94" s="127"/>
      <c r="G94" s="126"/>
      <c r="H94" s="129"/>
    </row>
    <row r="95" spans="1:8" x14ac:dyDescent="0.25">
      <c r="A95" s="130">
        <v>8</v>
      </c>
      <c r="B95" s="131" t="s">
        <v>362</v>
      </c>
      <c r="C95" s="132" t="s">
        <v>127</v>
      </c>
      <c r="D95" s="132" t="s">
        <v>363</v>
      </c>
      <c r="E95" s="128"/>
      <c r="F95" s="132"/>
      <c r="G95" s="131"/>
      <c r="H95" s="133"/>
    </row>
    <row r="96" spans="1:8" x14ac:dyDescent="0.25">
      <c r="A96" s="157" t="s">
        <v>364</v>
      </c>
      <c r="B96" s="158"/>
      <c r="C96" s="158"/>
      <c r="D96" s="158"/>
      <c r="E96" s="158"/>
      <c r="F96" s="158"/>
      <c r="G96" s="158"/>
      <c r="H96" s="159"/>
    </row>
    <row r="97" spans="1:8" ht="25.5" x14ac:dyDescent="0.25">
      <c r="A97" s="125">
        <v>1</v>
      </c>
      <c r="B97" s="126" t="s">
        <v>365</v>
      </c>
      <c r="C97" s="127" t="s">
        <v>361</v>
      </c>
      <c r="D97" s="127" t="s">
        <v>293</v>
      </c>
      <c r="E97" s="128"/>
      <c r="F97" s="127"/>
      <c r="G97" s="126"/>
      <c r="H97" s="129"/>
    </row>
    <row r="98" spans="1:8" x14ac:dyDescent="0.25">
      <c r="A98" s="130">
        <v>2</v>
      </c>
      <c r="B98" s="131" t="s">
        <v>366</v>
      </c>
      <c r="C98" s="132" t="s">
        <v>127</v>
      </c>
      <c r="D98" s="132" t="s">
        <v>367</v>
      </c>
      <c r="E98" s="128"/>
      <c r="F98" s="132"/>
      <c r="G98" s="131"/>
      <c r="H98" s="133"/>
    </row>
    <row r="99" spans="1:8" x14ac:dyDescent="0.25">
      <c r="A99" s="125">
        <v>3</v>
      </c>
      <c r="B99" s="126" t="s">
        <v>368</v>
      </c>
      <c r="C99" s="127" t="s">
        <v>127</v>
      </c>
      <c r="D99" s="127" t="s">
        <v>369</v>
      </c>
      <c r="E99" s="128"/>
      <c r="F99" s="127"/>
      <c r="G99" s="126"/>
      <c r="H99" s="129"/>
    </row>
    <row r="100" spans="1:8" x14ac:dyDescent="0.25">
      <c r="A100" s="130">
        <v>4</v>
      </c>
      <c r="B100" s="131" t="s">
        <v>370</v>
      </c>
      <c r="C100" s="132" t="s">
        <v>276</v>
      </c>
      <c r="D100" s="132" t="s">
        <v>55</v>
      </c>
      <c r="E100" s="128"/>
      <c r="F100" s="132"/>
      <c r="G100" s="131"/>
      <c r="H100" s="133"/>
    </row>
    <row r="101" spans="1:8" x14ac:dyDescent="0.25">
      <c r="A101" s="125">
        <v>5</v>
      </c>
      <c r="B101" s="126" t="s">
        <v>371</v>
      </c>
      <c r="C101" s="127" t="s">
        <v>50</v>
      </c>
      <c r="D101" s="127" t="s">
        <v>253</v>
      </c>
      <c r="E101" s="128"/>
      <c r="F101" s="127"/>
      <c r="G101" s="126"/>
      <c r="H101" s="129"/>
    </row>
    <row r="102" spans="1:8" x14ac:dyDescent="0.25">
      <c r="A102" s="130">
        <v>6</v>
      </c>
      <c r="B102" s="131" t="s">
        <v>372</v>
      </c>
      <c r="C102" s="132" t="s">
        <v>373</v>
      </c>
      <c r="D102" s="132" t="s">
        <v>253</v>
      </c>
      <c r="E102" s="128"/>
      <c r="F102" s="132"/>
      <c r="G102" s="131"/>
      <c r="H102" s="133"/>
    </row>
    <row r="103" spans="1:8" ht="25.5" x14ac:dyDescent="0.25">
      <c r="A103" s="125">
        <v>7</v>
      </c>
      <c r="B103" s="126" t="s">
        <v>374</v>
      </c>
      <c r="C103" s="127" t="s">
        <v>127</v>
      </c>
      <c r="D103" s="127" t="s">
        <v>375</v>
      </c>
      <c r="E103" s="128"/>
      <c r="F103" s="127"/>
      <c r="G103" s="126"/>
      <c r="H103" s="129"/>
    </row>
    <row r="104" spans="1:8" x14ac:dyDescent="0.25">
      <c r="A104" s="130">
        <v>8</v>
      </c>
      <c r="B104" s="131" t="s">
        <v>376</v>
      </c>
      <c r="C104" s="132" t="s">
        <v>276</v>
      </c>
      <c r="D104" s="132" t="s">
        <v>277</v>
      </c>
      <c r="E104" s="128"/>
      <c r="F104" s="132"/>
      <c r="G104" s="131"/>
      <c r="H104" s="133"/>
    </row>
    <row r="105" spans="1:8" x14ac:dyDescent="0.25">
      <c r="A105" s="125">
        <v>9</v>
      </c>
      <c r="B105" s="126" t="s">
        <v>377</v>
      </c>
      <c r="C105" s="127" t="s">
        <v>361</v>
      </c>
      <c r="D105" s="127" t="s">
        <v>378</v>
      </c>
      <c r="E105" s="128"/>
      <c r="F105" s="127"/>
      <c r="G105" s="126"/>
      <c r="H105" s="129"/>
    </row>
    <row r="106" spans="1:8" ht="25.5" x14ac:dyDescent="0.25">
      <c r="A106" s="130">
        <v>10</v>
      </c>
      <c r="B106" s="131" t="s">
        <v>379</v>
      </c>
      <c r="C106" s="132" t="s">
        <v>276</v>
      </c>
      <c r="D106" s="132" t="s">
        <v>277</v>
      </c>
      <c r="E106" s="128"/>
      <c r="F106" s="132"/>
      <c r="G106" s="131"/>
      <c r="H106" s="133"/>
    </row>
    <row r="107" spans="1:8" ht="25.5" x14ac:dyDescent="0.25">
      <c r="A107" s="125">
        <v>11</v>
      </c>
      <c r="B107" s="126" t="s">
        <v>380</v>
      </c>
      <c r="C107" s="127" t="s">
        <v>127</v>
      </c>
      <c r="D107" s="127" t="s">
        <v>381</v>
      </c>
      <c r="E107" s="128"/>
      <c r="F107" s="127"/>
      <c r="G107" s="126"/>
      <c r="H107" s="129"/>
    </row>
    <row r="108" spans="1:8" x14ac:dyDescent="0.25">
      <c r="A108" s="130">
        <v>12</v>
      </c>
      <c r="B108" s="131" t="s">
        <v>382</v>
      </c>
      <c r="C108" s="132" t="s">
        <v>276</v>
      </c>
      <c r="D108" s="132" t="s">
        <v>277</v>
      </c>
      <c r="E108" s="128"/>
      <c r="F108" s="132"/>
      <c r="G108" s="131"/>
      <c r="H108" s="133"/>
    </row>
    <row r="109" spans="1:8" ht="25.5" x14ac:dyDescent="0.25">
      <c r="A109" s="125">
        <v>13</v>
      </c>
      <c r="B109" s="126" t="s">
        <v>383</v>
      </c>
      <c r="C109" s="127" t="s">
        <v>127</v>
      </c>
      <c r="D109" s="127" t="s">
        <v>384</v>
      </c>
      <c r="E109" s="128"/>
      <c r="F109" s="127"/>
      <c r="G109" s="126"/>
      <c r="H109" s="129"/>
    </row>
    <row r="110" spans="1:8" ht="25.5" x14ac:dyDescent="0.25">
      <c r="A110" s="130">
        <v>14</v>
      </c>
      <c r="B110" s="131" t="s">
        <v>385</v>
      </c>
      <c r="C110" s="132" t="s">
        <v>373</v>
      </c>
      <c r="D110" s="132" t="s">
        <v>293</v>
      </c>
      <c r="E110" s="128"/>
      <c r="F110" s="132"/>
      <c r="G110" s="131"/>
      <c r="H110" s="133"/>
    </row>
    <row r="111" spans="1:8" x14ac:dyDescent="0.25">
      <c r="A111" s="141"/>
      <c r="B111" s="173" t="s">
        <v>386</v>
      </c>
      <c r="C111" s="173"/>
      <c r="D111" s="173"/>
      <c r="E111" s="173"/>
      <c r="F111" s="173"/>
      <c r="G111" s="173"/>
      <c r="H111" s="174"/>
    </row>
    <row r="112" spans="1:8" x14ac:dyDescent="0.25">
      <c r="A112" s="157" t="s">
        <v>387</v>
      </c>
      <c r="B112" s="158"/>
      <c r="C112" s="158"/>
      <c r="D112" s="158"/>
      <c r="E112" s="158"/>
      <c r="F112" s="158"/>
      <c r="G112" s="158"/>
      <c r="H112" s="159"/>
    </row>
    <row r="113" spans="1:8" x14ac:dyDescent="0.25">
      <c r="A113" s="125">
        <v>1</v>
      </c>
      <c r="B113" s="126" t="s">
        <v>388</v>
      </c>
      <c r="C113" s="127" t="s">
        <v>389</v>
      </c>
      <c r="D113" s="127" t="s">
        <v>390</v>
      </c>
      <c r="E113" s="128"/>
      <c r="F113" s="127"/>
      <c r="G113" s="126"/>
      <c r="H113" s="129"/>
    </row>
    <row r="114" spans="1:8" x14ac:dyDescent="0.25">
      <c r="A114" s="130">
        <v>2</v>
      </c>
      <c r="B114" s="131" t="s">
        <v>391</v>
      </c>
      <c r="C114" s="132" t="s">
        <v>127</v>
      </c>
      <c r="D114" s="132" t="s">
        <v>392</v>
      </c>
      <c r="E114" s="128"/>
      <c r="F114" s="132"/>
      <c r="G114" s="131"/>
      <c r="H114" s="133"/>
    </row>
    <row r="115" spans="1:8" x14ac:dyDescent="0.25">
      <c r="A115" s="125">
        <v>3</v>
      </c>
      <c r="B115" s="126" t="s">
        <v>393</v>
      </c>
      <c r="C115" s="127" t="s">
        <v>276</v>
      </c>
      <c r="D115" s="127" t="s">
        <v>277</v>
      </c>
      <c r="E115" s="128"/>
      <c r="F115" s="127"/>
      <c r="G115" s="126"/>
      <c r="H115" s="129"/>
    </row>
    <row r="116" spans="1:8" x14ac:dyDescent="0.25">
      <c r="A116" s="130">
        <v>4</v>
      </c>
      <c r="B116" s="131" t="s">
        <v>394</v>
      </c>
      <c r="C116" s="132" t="s">
        <v>395</v>
      </c>
      <c r="D116" s="132" t="s">
        <v>396</v>
      </c>
      <c r="E116" s="128"/>
      <c r="F116" s="132"/>
      <c r="G116" s="131"/>
      <c r="H116" s="133"/>
    </row>
    <row r="117" spans="1:8" ht="25.5" x14ac:dyDescent="0.25">
      <c r="A117" s="125">
        <v>5</v>
      </c>
      <c r="B117" s="126" t="s">
        <v>397</v>
      </c>
      <c r="C117" s="127" t="s">
        <v>276</v>
      </c>
      <c r="D117" s="127" t="s">
        <v>277</v>
      </c>
      <c r="E117" s="128"/>
      <c r="F117" s="127"/>
      <c r="G117" s="126"/>
      <c r="H117" s="129"/>
    </row>
    <row r="118" spans="1:8" x14ac:dyDescent="0.25">
      <c r="A118" s="130">
        <v>6</v>
      </c>
      <c r="B118" s="131" t="s">
        <v>398</v>
      </c>
      <c r="C118" s="132" t="s">
        <v>276</v>
      </c>
      <c r="D118" s="132" t="s">
        <v>277</v>
      </c>
      <c r="E118" s="128"/>
      <c r="F118" s="132"/>
      <c r="G118" s="131"/>
      <c r="H118" s="133"/>
    </row>
    <row r="119" spans="1:8" x14ac:dyDescent="0.25">
      <c r="A119" s="125">
        <v>7</v>
      </c>
      <c r="B119" s="126" t="s">
        <v>399</v>
      </c>
      <c r="C119" s="127" t="s">
        <v>400</v>
      </c>
      <c r="D119" s="127" t="s">
        <v>401</v>
      </c>
      <c r="E119" s="128"/>
      <c r="F119" s="127"/>
      <c r="G119" s="126"/>
      <c r="H119" s="129"/>
    </row>
    <row r="120" spans="1:8" x14ac:dyDescent="0.25">
      <c r="A120" s="130">
        <v>8</v>
      </c>
      <c r="B120" s="131" t="s">
        <v>402</v>
      </c>
      <c r="C120" s="132" t="s">
        <v>340</v>
      </c>
      <c r="D120" s="132" t="s">
        <v>293</v>
      </c>
      <c r="E120" s="128"/>
      <c r="F120" s="132"/>
      <c r="G120" s="131"/>
      <c r="H120" s="133"/>
    </row>
    <row r="121" spans="1:8" ht="25.5" x14ac:dyDescent="0.25">
      <c r="A121" s="125">
        <v>9</v>
      </c>
      <c r="B121" s="126" t="s">
        <v>403</v>
      </c>
      <c r="C121" s="127" t="s">
        <v>340</v>
      </c>
      <c r="D121" s="127" t="s">
        <v>293</v>
      </c>
      <c r="E121" s="128"/>
      <c r="F121" s="127"/>
      <c r="G121" s="126"/>
      <c r="H121" s="129"/>
    </row>
    <row r="122" spans="1:8" x14ac:dyDescent="0.25">
      <c r="A122" s="130">
        <v>10</v>
      </c>
      <c r="B122" s="131" t="s">
        <v>404</v>
      </c>
      <c r="C122" s="132" t="s">
        <v>127</v>
      </c>
      <c r="D122" s="132" t="s">
        <v>293</v>
      </c>
      <c r="E122" s="128"/>
      <c r="F122" s="132"/>
      <c r="G122" s="131"/>
      <c r="H122" s="133"/>
    </row>
    <row r="123" spans="1:8" x14ac:dyDescent="0.25">
      <c r="A123" s="125">
        <v>11</v>
      </c>
      <c r="B123" s="126" t="s">
        <v>405</v>
      </c>
      <c r="C123" s="127" t="s">
        <v>340</v>
      </c>
      <c r="D123" s="127" t="s">
        <v>293</v>
      </c>
      <c r="E123" s="128"/>
      <c r="F123" s="127"/>
      <c r="G123" s="126"/>
      <c r="H123" s="129"/>
    </row>
    <row r="124" spans="1:8" ht="25.5" x14ac:dyDescent="0.25">
      <c r="A124" s="130">
        <v>12</v>
      </c>
      <c r="B124" s="131" t="s">
        <v>406</v>
      </c>
      <c r="C124" s="132" t="s">
        <v>340</v>
      </c>
      <c r="D124" s="132" t="s">
        <v>293</v>
      </c>
      <c r="E124" s="128"/>
      <c r="F124" s="132"/>
      <c r="G124" s="131"/>
      <c r="H124" s="133"/>
    </row>
    <row r="125" spans="1:8" x14ac:dyDescent="0.25">
      <c r="A125" s="125">
        <v>13</v>
      </c>
      <c r="B125" s="126" t="s">
        <v>407</v>
      </c>
      <c r="C125" s="127" t="s">
        <v>361</v>
      </c>
      <c r="D125" s="127" t="s">
        <v>293</v>
      </c>
      <c r="E125" s="128"/>
      <c r="F125" s="127"/>
      <c r="G125" s="126"/>
      <c r="H125" s="129"/>
    </row>
    <row r="126" spans="1:8" x14ac:dyDescent="0.25">
      <c r="A126" s="130">
        <v>14</v>
      </c>
      <c r="B126" s="131" t="s">
        <v>408</v>
      </c>
      <c r="C126" s="132" t="s">
        <v>276</v>
      </c>
      <c r="D126" s="132" t="s">
        <v>293</v>
      </c>
      <c r="E126" s="128"/>
      <c r="F126" s="132"/>
      <c r="G126" s="131"/>
      <c r="H126" s="133"/>
    </row>
    <row r="127" spans="1:8" x14ac:dyDescent="0.25">
      <c r="A127" s="125">
        <v>15</v>
      </c>
      <c r="B127" s="126" t="s">
        <v>409</v>
      </c>
      <c r="C127" s="127" t="s">
        <v>308</v>
      </c>
      <c r="D127" s="127" t="s">
        <v>410</v>
      </c>
      <c r="E127" s="128"/>
      <c r="F127" s="127"/>
      <c r="G127" s="126"/>
      <c r="H127" s="129"/>
    </row>
    <row r="128" spans="1:8" x14ac:dyDescent="0.25">
      <c r="A128" s="157" t="s">
        <v>411</v>
      </c>
      <c r="B128" s="158"/>
      <c r="C128" s="158"/>
      <c r="D128" s="158"/>
      <c r="E128" s="158"/>
      <c r="F128" s="158"/>
      <c r="G128" s="158"/>
      <c r="H128" s="159"/>
    </row>
    <row r="129" spans="1:8" x14ac:dyDescent="0.25">
      <c r="A129" s="125">
        <v>1</v>
      </c>
      <c r="B129" s="126" t="s">
        <v>250</v>
      </c>
      <c r="C129" s="127" t="s">
        <v>127</v>
      </c>
      <c r="D129" s="127" t="s">
        <v>412</v>
      </c>
      <c r="E129" s="128"/>
      <c r="F129" s="127"/>
      <c r="G129" s="126"/>
      <c r="H129" s="129"/>
    </row>
    <row r="130" spans="1:8" x14ac:dyDescent="0.25">
      <c r="A130" s="130">
        <v>2</v>
      </c>
      <c r="B130" s="131" t="s">
        <v>413</v>
      </c>
      <c r="C130" s="132" t="s">
        <v>127</v>
      </c>
      <c r="D130" s="132" t="s">
        <v>414</v>
      </c>
      <c r="E130" s="128"/>
      <c r="F130" s="132"/>
      <c r="G130" s="131"/>
      <c r="H130" s="133"/>
    </row>
    <row r="131" spans="1:8" x14ac:dyDescent="0.25">
      <c r="A131" s="125">
        <v>3</v>
      </c>
      <c r="B131" s="126" t="s">
        <v>415</v>
      </c>
      <c r="C131" s="127" t="s">
        <v>276</v>
      </c>
      <c r="D131" s="127" t="s">
        <v>277</v>
      </c>
      <c r="E131" s="128"/>
      <c r="F131" s="127"/>
      <c r="G131" s="126"/>
      <c r="H131" s="129"/>
    </row>
    <row r="132" spans="1:8" x14ac:dyDescent="0.25">
      <c r="A132" s="130">
        <v>4</v>
      </c>
      <c r="B132" s="131" t="s">
        <v>416</v>
      </c>
      <c r="C132" s="132" t="s">
        <v>276</v>
      </c>
      <c r="D132" s="132" t="s">
        <v>55</v>
      </c>
      <c r="E132" s="128"/>
      <c r="F132" s="132"/>
      <c r="G132" s="131"/>
      <c r="H132" s="133"/>
    </row>
    <row r="133" spans="1:8" x14ac:dyDescent="0.25">
      <c r="A133" s="125">
        <v>5</v>
      </c>
      <c r="B133" s="126" t="s">
        <v>417</v>
      </c>
      <c r="C133" s="127" t="s">
        <v>262</v>
      </c>
      <c r="D133" s="127" t="s">
        <v>253</v>
      </c>
      <c r="E133" s="128"/>
      <c r="F133" s="127"/>
      <c r="G133" s="126"/>
      <c r="H133" s="129"/>
    </row>
    <row r="134" spans="1:8" x14ac:dyDescent="0.25">
      <c r="A134" s="130">
        <v>6</v>
      </c>
      <c r="B134" s="131" t="s">
        <v>418</v>
      </c>
      <c r="C134" s="132" t="s">
        <v>276</v>
      </c>
      <c r="D134" s="132" t="s">
        <v>55</v>
      </c>
      <c r="E134" s="128"/>
      <c r="F134" s="132"/>
      <c r="G134" s="131"/>
      <c r="H134" s="133"/>
    </row>
    <row r="135" spans="1:8" x14ac:dyDescent="0.25">
      <c r="A135" s="125">
        <v>7</v>
      </c>
      <c r="B135" s="126" t="s">
        <v>419</v>
      </c>
      <c r="C135" s="127" t="s">
        <v>276</v>
      </c>
      <c r="D135" s="127" t="s">
        <v>293</v>
      </c>
      <c r="E135" s="128"/>
      <c r="F135" s="127"/>
      <c r="G135" s="126"/>
      <c r="H135" s="129"/>
    </row>
    <row r="136" spans="1:8" x14ac:dyDescent="0.25">
      <c r="A136" s="157" t="s">
        <v>420</v>
      </c>
      <c r="B136" s="158"/>
      <c r="C136" s="158"/>
      <c r="D136" s="158"/>
      <c r="E136" s="158"/>
      <c r="F136" s="158"/>
      <c r="G136" s="158"/>
      <c r="H136" s="159"/>
    </row>
    <row r="137" spans="1:8" ht="25.5" x14ac:dyDescent="0.25">
      <c r="A137" s="125">
        <v>1</v>
      </c>
      <c r="B137" s="126" t="s">
        <v>421</v>
      </c>
      <c r="C137" s="127" t="s">
        <v>127</v>
      </c>
      <c r="D137" s="127" t="s">
        <v>422</v>
      </c>
      <c r="E137" s="128"/>
      <c r="F137" s="127"/>
      <c r="G137" s="126"/>
      <c r="H137" s="129"/>
    </row>
    <row r="138" spans="1:8" ht="25.5" x14ac:dyDescent="0.25">
      <c r="A138" s="130">
        <v>2</v>
      </c>
      <c r="B138" s="131" t="s">
        <v>423</v>
      </c>
      <c r="C138" s="132" t="s">
        <v>276</v>
      </c>
      <c r="D138" s="132" t="s">
        <v>55</v>
      </c>
      <c r="E138" s="128"/>
      <c r="F138" s="132"/>
      <c r="G138" s="131"/>
      <c r="H138" s="133"/>
    </row>
    <row r="139" spans="1:8" x14ac:dyDescent="0.25">
      <c r="A139" s="125">
        <v>3</v>
      </c>
      <c r="B139" s="126" t="s">
        <v>424</v>
      </c>
      <c r="C139" s="127" t="s">
        <v>276</v>
      </c>
      <c r="D139" s="127" t="s">
        <v>277</v>
      </c>
      <c r="E139" s="128"/>
      <c r="F139" s="127"/>
      <c r="G139" s="126"/>
      <c r="H139" s="129"/>
    </row>
    <row r="140" spans="1:8" x14ac:dyDescent="0.25">
      <c r="A140" s="130">
        <v>4</v>
      </c>
      <c r="B140" s="131" t="s">
        <v>425</v>
      </c>
      <c r="C140" s="132" t="s">
        <v>276</v>
      </c>
      <c r="D140" s="132" t="s">
        <v>277</v>
      </c>
      <c r="E140" s="128"/>
      <c r="F140" s="132"/>
      <c r="G140" s="131"/>
      <c r="H140" s="133"/>
    </row>
    <row r="141" spans="1:8" x14ac:dyDescent="0.25">
      <c r="A141" s="125">
        <v>5</v>
      </c>
      <c r="B141" s="126" t="s">
        <v>426</v>
      </c>
      <c r="C141" s="127" t="s">
        <v>276</v>
      </c>
      <c r="D141" s="127" t="s">
        <v>277</v>
      </c>
      <c r="E141" s="128"/>
      <c r="F141" s="127"/>
      <c r="G141" s="126"/>
      <c r="H141" s="129"/>
    </row>
    <row r="142" spans="1:8" x14ac:dyDescent="0.25">
      <c r="A142" s="130">
        <v>6</v>
      </c>
      <c r="B142" s="131" t="s">
        <v>427</v>
      </c>
      <c r="C142" s="132" t="s">
        <v>276</v>
      </c>
      <c r="D142" s="132" t="s">
        <v>277</v>
      </c>
      <c r="E142" s="128"/>
      <c r="F142" s="132"/>
      <c r="G142" s="131"/>
      <c r="H142" s="133"/>
    </row>
    <row r="143" spans="1:8" ht="25.5" x14ac:dyDescent="0.25">
      <c r="A143" s="125">
        <v>7</v>
      </c>
      <c r="B143" s="126" t="s">
        <v>428</v>
      </c>
      <c r="C143" s="127" t="s">
        <v>276</v>
      </c>
      <c r="D143" s="127" t="s">
        <v>277</v>
      </c>
      <c r="E143" s="128"/>
      <c r="F143" s="127"/>
      <c r="G143" s="126"/>
      <c r="H143" s="129"/>
    </row>
    <row r="144" spans="1:8" x14ac:dyDescent="0.25">
      <c r="A144" s="130">
        <v>8</v>
      </c>
      <c r="B144" s="131" t="s">
        <v>429</v>
      </c>
      <c r="C144" s="132" t="s">
        <v>276</v>
      </c>
      <c r="D144" s="132" t="s">
        <v>277</v>
      </c>
      <c r="E144" s="128"/>
      <c r="F144" s="132"/>
      <c r="G144" s="131"/>
      <c r="H144" s="133"/>
    </row>
    <row r="145" spans="1:8" ht="25.5" x14ac:dyDescent="0.25">
      <c r="A145" s="125">
        <v>9</v>
      </c>
      <c r="B145" s="126" t="s">
        <v>430</v>
      </c>
      <c r="C145" s="127" t="s">
        <v>127</v>
      </c>
      <c r="D145" s="127" t="s">
        <v>431</v>
      </c>
      <c r="E145" s="128"/>
      <c r="F145" s="127"/>
      <c r="G145" s="126"/>
      <c r="H145" s="129"/>
    </row>
    <row r="146" spans="1:8" ht="25.5" x14ac:dyDescent="0.25">
      <c r="A146" s="130">
        <v>10</v>
      </c>
      <c r="B146" s="131" t="s">
        <v>432</v>
      </c>
      <c r="C146" s="132" t="s">
        <v>276</v>
      </c>
      <c r="D146" s="132" t="s">
        <v>293</v>
      </c>
      <c r="E146" s="128"/>
      <c r="F146" s="132"/>
      <c r="G146" s="131"/>
      <c r="H146" s="133"/>
    </row>
    <row r="147" spans="1:8" x14ac:dyDescent="0.25">
      <c r="A147" s="157" t="s">
        <v>433</v>
      </c>
      <c r="B147" s="158"/>
      <c r="C147" s="158"/>
      <c r="D147" s="158"/>
      <c r="E147" s="158"/>
      <c r="F147" s="158"/>
      <c r="G147" s="158"/>
      <c r="H147" s="159"/>
    </row>
    <row r="148" spans="1:8" x14ac:dyDescent="0.25">
      <c r="A148" s="125">
        <v>1</v>
      </c>
      <c r="B148" s="126" t="s">
        <v>434</v>
      </c>
      <c r="C148" s="127" t="s">
        <v>276</v>
      </c>
      <c r="D148" s="127" t="s">
        <v>55</v>
      </c>
      <c r="E148" s="128"/>
      <c r="F148" s="127"/>
      <c r="G148" s="126"/>
      <c r="H148" s="129"/>
    </row>
    <row r="149" spans="1:8" ht="25.5" x14ac:dyDescent="0.25">
      <c r="A149" s="130">
        <v>2</v>
      </c>
      <c r="B149" s="131" t="s">
        <v>435</v>
      </c>
      <c r="C149" s="132" t="s">
        <v>127</v>
      </c>
      <c r="D149" s="132" t="s">
        <v>436</v>
      </c>
      <c r="E149" s="128"/>
      <c r="F149" s="132"/>
      <c r="G149" s="131"/>
      <c r="H149" s="133"/>
    </row>
    <row r="150" spans="1:8" ht="25.5" x14ac:dyDescent="0.25">
      <c r="A150" s="125">
        <v>3</v>
      </c>
      <c r="B150" s="126" t="s">
        <v>437</v>
      </c>
      <c r="C150" s="127" t="s">
        <v>276</v>
      </c>
      <c r="D150" s="127" t="s">
        <v>277</v>
      </c>
      <c r="E150" s="128"/>
      <c r="F150" s="127"/>
      <c r="G150" s="126"/>
      <c r="H150" s="129"/>
    </row>
    <row r="151" spans="1:8" ht="25.5" x14ac:dyDescent="0.25">
      <c r="A151" s="130">
        <v>4</v>
      </c>
      <c r="B151" s="131" t="s">
        <v>438</v>
      </c>
      <c r="C151" s="132" t="s">
        <v>276</v>
      </c>
      <c r="D151" s="132" t="s">
        <v>277</v>
      </c>
      <c r="E151" s="128"/>
      <c r="F151" s="132"/>
      <c r="G151" s="131"/>
      <c r="H151" s="133"/>
    </row>
    <row r="152" spans="1:8" ht="25.5" x14ac:dyDescent="0.25">
      <c r="A152" s="125">
        <v>5</v>
      </c>
      <c r="B152" s="126" t="s">
        <v>439</v>
      </c>
      <c r="C152" s="127" t="s">
        <v>127</v>
      </c>
      <c r="D152" s="127" t="s">
        <v>440</v>
      </c>
      <c r="E152" s="128"/>
      <c r="F152" s="127"/>
      <c r="G152" s="126"/>
      <c r="H152" s="129"/>
    </row>
    <row r="153" spans="1:8" x14ac:dyDescent="0.25">
      <c r="A153" s="130">
        <v>6</v>
      </c>
      <c r="B153" s="131" t="s">
        <v>441</v>
      </c>
      <c r="C153" s="132" t="s">
        <v>276</v>
      </c>
      <c r="D153" s="132" t="s">
        <v>293</v>
      </c>
      <c r="E153" s="128"/>
      <c r="F153" s="132"/>
      <c r="G153" s="131"/>
      <c r="H153" s="133"/>
    </row>
    <row r="154" spans="1:8" x14ac:dyDescent="0.25">
      <c r="A154" s="125">
        <v>7</v>
      </c>
      <c r="B154" s="126" t="s">
        <v>442</v>
      </c>
      <c r="C154" s="127" t="s">
        <v>276</v>
      </c>
      <c r="D154" s="127" t="s">
        <v>293</v>
      </c>
      <c r="E154" s="128"/>
      <c r="F154" s="127"/>
      <c r="G154" s="126"/>
      <c r="H154" s="129"/>
    </row>
    <row r="155" spans="1:8" x14ac:dyDescent="0.25">
      <c r="A155" s="157" t="s">
        <v>443</v>
      </c>
      <c r="B155" s="158"/>
      <c r="C155" s="158"/>
      <c r="D155" s="158"/>
      <c r="E155" s="158"/>
      <c r="F155" s="158"/>
      <c r="G155" s="158"/>
      <c r="H155" s="159"/>
    </row>
    <row r="156" spans="1:8" x14ac:dyDescent="0.25">
      <c r="A156" s="125">
        <v>1</v>
      </c>
      <c r="B156" s="126" t="s">
        <v>444</v>
      </c>
      <c r="C156" s="127" t="s">
        <v>276</v>
      </c>
      <c r="D156" s="127" t="s">
        <v>277</v>
      </c>
      <c r="E156" s="128"/>
      <c r="F156" s="127"/>
      <c r="G156" s="126"/>
      <c r="H156" s="129"/>
    </row>
    <row r="157" spans="1:8" x14ac:dyDescent="0.25">
      <c r="A157" s="130">
        <v>2</v>
      </c>
      <c r="B157" s="131" t="s">
        <v>445</v>
      </c>
      <c r="C157" s="132" t="s">
        <v>446</v>
      </c>
      <c r="D157" s="132" t="s">
        <v>401</v>
      </c>
      <c r="E157" s="128"/>
      <c r="F157" s="132"/>
      <c r="G157" s="131"/>
      <c r="H157" s="133"/>
    </row>
    <row r="158" spans="1:8" x14ac:dyDescent="0.25">
      <c r="A158" s="125">
        <v>3</v>
      </c>
      <c r="B158" s="126" t="s">
        <v>447</v>
      </c>
      <c r="C158" s="127" t="s">
        <v>276</v>
      </c>
      <c r="D158" s="127" t="s">
        <v>277</v>
      </c>
      <c r="E158" s="128"/>
      <c r="F158" s="127"/>
      <c r="G158" s="126"/>
      <c r="H158" s="129"/>
    </row>
    <row r="159" spans="1:8" x14ac:dyDescent="0.25">
      <c r="A159" s="130">
        <v>4</v>
      </c>
      <c r="B159" s="131" t="s">
        <v>448</v>
      </c>
      <c r="C159" s="132" t="s">
        <v>127</v>
      </c>
      <c r="D159" s="132" t="s">
        <v>449</v>
      </c>
      <c r="E159" s="128"/>
      <c r="F159" s="132"/>
      <c r="G159" s="131"/>
      <c r="H159" s="133"/>
    </row>
    <row r="160" spans="1:8" x14ac:dyDescent="0.25">
      <c r="A160" s="125">
        <v>5</v>
      </c>
      <c r="B160" s="126" t="s">
        <v>450</v>
      </c>
      <c r="C160" s="127" t="s">
        <v>127</v>
      </c>
      <c r="D160" s="127" t="s">
        <v>451</v>
      </c>
      <c r="E160" s="128"/>
      <c r="F160" s="127"/>
      <c r="G160" s="126"/>
      <c r="H160" s="129"/>
    </row>
    <row r="161" spans="1:8" x14ac:dyDescent="0.25">
      <c r="A161" s="130">
        <v>6</v>
      </c>
      <c r="B161" s="131" t="s">
        <v>452</v>
      </c>
      <c r="C161" s="132" t="s">
        <v>276</v>
      </c>
      <c r="D161" s="132" t="s">
        <v>277</v>
      </c>
      <c r="E161" s="128"/>
      <c r="F161" s="132"/>
      <c r="G161" s="131"/>
      <c r="H161" s="133"/>
    </row>
    <row r="162" spans="1:8" x14ac:dyDescent="0.25">
      <c r="A162" s="125">
        <v>7</v>
      </c>
      <c r="B162" s="126" t="s">
        <v>453</v>
      </c>
      <c r="C162" s="127" t="s">
        <v>230</v>
      </c>
      <c r="D162" s="127" t="s">
        <v>454</v>
      </c>
      <c r="E162" s="128"/>
      <c r="F162" s="127"/>
      <c r="G162" s="126"/>
      <c r="H162" s="129"/>
    </row>
    <row r="163" spans="1:8" x14ac:dyDescent="0.25">
      <c r="A163" s="130">
        <v>8</v>
      </c>
      <c r="B163" s="131" t="s">
        <v>455</v>
      </c>
      <c r="C163" s="132" t="s">
        <v>230</v>
      </c>
      <c r="D163" s="132" t="s">
        <v>456</v>
      </c>
      <c r="E163" s="128"/>
      <c r="F163" s="132"/>
      <c r="G163" s="131"/>
      <c r="H163" s="133"/>
    </row>
    <row r="164" spans="1:8" ht="25.5" x14ac:dyDescent="0.25">
      <c r="A164" s="125">
        <v>9</v>
      </c>
      <c r="B164" s="126" t="s">
        <v>457</v>
      </c>
      <c r="C164" s="127" t="s">
        <v>276</v>
      </c>
      <c r="D164" s="127" t="s">
        <v>277</v>
      </c>
      <c r="E164" s="128"/>
      <c r="F164" s="127"/>
      <c r="G164" s="126"/>
      <c r="H164" s="129"/>
    </row>
    <row r="165" spans="1:8" x14ac:dyDescent="0.25">
      <c r="A165" s="130">
        <v>10</v>
      </c>
      <c r="B165" s="131" t="s">
        <v>458</v>
      </c>
      <c r="C165" s="132" t="s">
        <v>230</v>
      </c>
      <c r="D165" s="132" t="s">
        <v>401</v>
      </c>
      <c r="E165" s="128"/>
      <c r="F165" s="132"/>
      <c r="G165" s="131"/>
      <c r="H165" s="133"/>
    </row>
    <row r="166" spans="1:8" x14ac:dyDescent="0.25">
      <c r="A166" s="125">
        <v>11</v>
      </c>
      <c r="B166" s="126" t="s">
        <v>459</v>
      </c>
      <c r="C166" s="127" t="s">
        <v>127</v>
      </c>
      <c r="D166" s="127" t="s">
        <v>460</v>
      </c>
      <c r="E166" s="128"/>
      <c r="F166" s="127"/>
      <c r="G166" s="126"/>
      <c r="H166" s="129"/>
    </row>
    <row r="167" spans="1:8" x14ac:dyDescent="0.25">
      <c r="A167" s="130">
        <v>12</v>
      </c>
      <c r="B167" s="131" t="s">
        <v>461</v>
      </c>
      <c r="C167" s="132" t="s">
        <v>462</v>
      </c>
      <c r="D167" s="132" t="s">
        <v>463</v>
      </c>
      <c r="E167" s="128"/>
      <c r="F167" s="132"/>
      <c r="G167" s="131"/>
      <c r="H167" s="133"/>
    </row>
    <row r="168" spans="1:8" ht="25.5" x14ac:dyDescent="0.25">
      <c r="A168" s="125">
        <v>13</v>
      </c>
      <c r="B168" s="126" t="s">
        <v>464</v>
      </c>
      <c r="C168" s="127" t="s">
        <v>276</v>
      </c>
      <c r="D168" s="127" t="s">
        <v>55</v>
      </c>
      <c r="E168" s="128"/>
      <c r="F168" s="127"/>
      <c r="G168" s="126"/>
      <c r="H168" s="129"/>
    </row>
    <row r="169" spans="1:8" x14ac:dyDescent="0.25">
      <c r="A169" s="130">
        <v>14</v>
      </c>
      <c r="B169" s="131" t="s">
        <v>465</v>
      </c>
      <c r="C169" s="132" t="s">
        <v>276</v>
      </c>
      <c r="D169" s="132" t="s">
        <v>277</v>
      </c>
      <c r="E169" s="128"/>
      <c r="F169" s="132"/>
      <c r="G169" s="131"/>
      <c r="H169" s="133"/>
    </row>
    <row r="170" spans="1:8" ht="25.5" x14ac:dyDescent="0.25">
      <c r="A170" s="125">
        <v>15</v>
      </c>
      <c r="B170" s="126" t="s">
        <v>466</v>
      </c>
      <c r="C170" s="127" t="s">
        <v>276</v>
      </c>
      <c r="D170" s="127" t="s">
        <v>277</v>
      </c>
      <c r="E170" s="128"/>
      <c r="F170" s="127"/>
      <c r="G170" s="126"/>
      <c r="H170" s="129"/>
    </row>
    <row r="171" spans="1:8" ht="25.5" x14ac:dyDescent="0.25">
      <c r="A171" s="130">
        <v>16</v>
      </c>
      <c r="B171" s="131" t="s">
        <v>467</v>
      </c>
      <c r="C171" s="132" t="s">
        <v>276</v>
      </c>
      <c r="D171" s="132" t="s">
        <v>277</v>
      </c>
      <c r="E171" s="128"/>
      <c r="F171" s="132"/>
      <c r="G171" s="131"/>
      <c r="H171" s="133"/>
    </row>
    <row r="172" spans="1:8" x14ac:dyDescent="0.25">
      <c r="A172" s="125">
        <v>17</v>
      </c>
      <c r="B172" s="126" t="s">
        <v>468</v>
      </c>
      <c r="C172" s="127" t="s">
        <v>276</v>
      </c>
      <c r="D172" s="127" t="s">
        <v>293</v>
      </c>
      <c r="E172" s="128"/>
      <c r="F172" s="127"/>
      <c r="G172" s="126"/>
      <c r="H172" s="129"/>
    </row>
    <row r="173" spans="1:8" x14ac:dyDescent="0.25">
      <c r="A173" s="130">
        <v>18</v>
      </c>
      <c r="B173" s="131" t="s">
        <v>469</v>
      </c>
      <c r="C173" s="132" t="s">
        <v>230</v>
      </c>
      <c r="D173" s="132" t="s">
        <v>470</v>
      </c>
      <c r="E173" s="128"/>
      <c r="F173" s="132"/>
      <c r="G173" s="131"/>
      <c r="H173" s="133"/>
    </row>
    <row r="174" spans="1:8" x14ac:dyDescent="0.25">
      <c r="A174" s="157" t="s">
        <v>471</v>
      </c>
      <c r="B174" s="158"/>
      <c r="C174" s="158"/>
      <c r="D174" s="158"/>
      <c r="E174" s="158"/>
      <c r="F174" s="158"/>
      <c r="G174" s="158"/>
      <c r="H174" s="159"/>
    </row>
    <row r="175" spans="1:8" x14ac:dyDescent="0.25">
      <c r="A175" s="125">
        <v>1</v>
      </c>
      <c r="B175" s="126" t="s">
        <v>472</v>
      </c>
      <c r="C175" s="127" t="s">
        <v>276</v>
      </c>
      <c r="D175" s="127" t="s">
        <v>277</v>
      </c>
      <c r="E175" s="128"/>
      <c r="F175" s="127"/>
      <c r="G175" s="126"/>
      <c r="H175" s="129"/>
    </row>
    <row r="176" spans="1:8" x14ac:dyDescent="0.25">
      <c r="A176" s="130">
        <v>2</v>
      </c>
      <c r="B176" s="131" t="s">
        <v>473</v>
      </c>
      <c r="C176" s="132" t="s">
        <v>276</v>
      </c>
      <c r="D176" s="132" t="s">
        <v>293</v>
      </c>
      <c r="E176" s="128"/>
      <c r="F176" s="132"/>
      <c r="G176" s="131"/>
      <c r="H176" s="133"/>
    </row>
    <row r="177" spans="1:8" ht="25.5" x14ac:dyDescent="0.25">
      <c r="A177" s="125">
        <v>3</v>
      </c>
      <c r="B177" s="126" t="s">
        <v>474</v>
      </c>
      <c r="C177" s="127" t="s">
        <v>276</v>
      </c>
      <c r="D177" s="127" t="s">
        <v>277</v>
      </c>
      <c r="E177" s="128"/>
      <c r="F177" s="127"/>
      <c r="G177" s="126"/>
      <c r="H177" s="129"/>
    </row>
    <row r="178" spans="1:8" x14ac:dyDescent="0.25">
      <c r="A178" s="130">
        <v>4</v>
      </c>
      <c r="B178" s="131" t="s">
        <v>475</v>
      </c>
      <c r="C178" s="132" t="s">
        <v>276</v>
      </c>
      <c r="D178" s="132" t="s">
        <v>293</v>
      </c>
      <c r="E178" s="128"/>
      <c r="F178" s="132"/>
      <c r="G178" s="131"/>
      <c r="H178" s="133"/>
    </row>
    <row r="179" spans="1:8" ht="25.5" x14ac:dyDescent="0.25">
      <c r="A179" s="125">
        <v>5</v>
      </c>
      <c r="B179" s="126" t="s">
        <v>476</v>
      </c>
      <c r="C179" s="127" t="s">
        <v>127</v>
      </c>
      <c r="D179" s="127" t="s">
        <v>293</v>
      </c>
      <c r="E179" s="128"/>
      <c r="F179" s="127"/>
      <c r="G179" s="126"/>
      <c r="H179" s="129"/>
    </row>
    <row r="180" spans="1:8" x14ac:dyDescent="0.25">
      <c r="A180" s="130">
        <v>6</v>
      </c>
      <c r="B180" s="131" t="s">
        <v>477</v>
      </c>
      <c r="C180" s="132" t="s">
        <v>276</v>
      </c>
      <c r="D180" s="132" t="s">
        <v>277</v>
      </c>
      <c r="E180" s="128"/>
      <c r="F180" s="132"/>
      <c r="G180" s="131"/>
      <c r="H180" s="133"/>
    </row>
    <row r="181" spans="1:8" x14ac:dyDescent="0.25">
      <c r="A181" s="125">
        <v>7</v>
      </c>
      <c r="B181" s="126" t="s">
        <v>478</v>
      </c>
      <c r="C181" s="127" t="s">
        <v>276</v>
      </c>
      <c r="D181" s="127" t="s">
        <v>293</v>
      </c>
      <c r="E181" s="128"/>
      <c r="F181" s="127"/>
      <c r="G181" s="126"/>
      <c r="H181" s="129"/>
    </row>
    <row r="182" spans="1:8" ht="25.5" x14ac:dyDescent="0.25">
      <c r="A182" s="130">
        <v>8</v>
      </c>
      <c r="B182" s="131" t="s">
        <v>479</v>
      </c>
      <c r="C182" s="132" t="s">
        <v>276</v>
      </c>
      <c r="D182" s="132" t="s">
        <v>277</v>
      </c>
      <c r="E182" s="128"/>
      <c r="F182" s="132"/>
      <c r="G182" s="131"/>
      <c r="H182" s="133"/>
    </row>
    <row r="183" spans="1:8" x14ac:dyDescent="0.25">
      <c r="A183" s="125">
        <v>9</v>
      </c>
      <c r="B183" s="126" t="s">
        <v>480</v>
      </c>
      <c r="C183" s="127" t="s">
        <v>276</v>
      </c>
      <c r="D183" s="127" t="s">
        <v>293</v>
      </c>
      <c r="E183" s="128"/>
      <c r="F183" s="127"/>
      <c r="G183" s="126"/>
      <c r="H183" s="129"/>
    </row>
    <row r="184" spans="1:8" x14ac:dyDescent="0.25">
      <c r="A184" s="130">
        <v>10</v>
      </c>
      <c r="B184" s="131" t="s">
        <v>481</v>
      </c>
      <c r="C184" s="132" t="s">
        <v>276</v>
      </c>
      <c r="D184" s="132" t="s">
        <v>293</v>
      </c>
      <c r="E184" s="128"/>
      <c r="F184" s="132"/>
      <c r="G184" s="131"/>
      <c r="H184" s="133"/>
    </row>
    <row r="185" spans="1:8" ht="25.5" x14ac:dyDescent="0.25">
      <c r="A185" s="125">
        <v>11</v>
      </c>
      <c r="B185" s="126" t="s">
        <v>482</v>
      </c>
      <c r="C185" s="127" t="s">
        <v>276</v>
      </c>
      <c r="D185" s="127" t="s">
        <v>277</v>
      </c>
      <c r="E185" s="128"/>
      <c r="F185" s="127"/>
      <c r="G185" s="126"/>
      <c r="H185" s="129"/>
    </row>
    <row r="186" spans="1:8" x14ac:dyDescent="0.25">
      <c r="A186" s="130">
        <v>12</v>
      </c>
      <c r="B186" s="131" t="s">
        <v>483</v>
      </c>
      <c r="C186" s="132" t="s">
        <v>276</v>
      </c>
      <c r="D186" s="132" t="s">
        <v>277</v>
      </c>
      <c r="E186" s="128"/>
      <c r="F186" s="132"/>
      <c r="G186" s="131"/>
      <c r="H186" s="133"/>
    </row>
    <row r="187" spans="1:8" x14ac:dyDescent="0.25">
      <c r="A187" s="157" t="s">
        <v>484</v>
      </c>
      <c r="B187" s="158"/>
      <c r="C187" s="158"/>
      <c r="D187" s="158"/>
      <c r="E187" s="158"/>
      <c r="F187" s="158"/>
      <c r="G187" s="158"/>
      <c r="H187" s="159"/>
    </row>
    <row r="188" spans="1:8" x14ac:dyDescent="0.25">
      <c r="A188" s="141"/>
      <c r="B188" s="173" t="s">
        <v>485</v>
      </c>
      <c r="C188" s="173"/>
      <c r="D188" s="173"/>
      <c r="E188" s="173"/>
      <c r="F188" s="173"/>
      <c r="G188" s="173"/>
      <c r="H188" s="174"/>
    </row>
    <row r="189" spans="1:8" x14ac:dyDescent="0.25">
      <c r="A189" s="125">
        <v>1</v>
      </c>
      <c r="B189" s="126" t="s">
        <v>486</v>
      </c>
      <c r="C189" s="127" t="s">
        <v>262</v>
      </c>
      <c r="D189" s="134">
        <v>20</v>
      </c>
      <c r="E189" s="128"/>
      <c r="F189" s="127"/>
      <c r="G189" s="126"/>
      <c r="H189" s="129"/>
    </row>
    <row r="190" spans="1:8" ht="25.5" x14ac:dyDescent="0.25">
      <c r="A190" s="130">
        <v>2</v>
      </c>
      <c r="B190" s="131" t="s">
        <v>487</v>
      </c>
      <c r="C190" s="132" t="s">
        <v>262</v>
      </c>
      <c r="D190" s="134">
        <v>15</v>
      </c>
      <c r="E190" s="128"/>
      <c r="F190" s="132"/>
      <c r="G190" s="131"/>
      <c r="H190" s="133"/>
    </row>
    <row r="191" spans="1:8" x14ac:dyDescent="0.25">
      <c r="A191" s="125">
        <v>3</v>
      </c>
      <c r="B191" s="126" t="s">
        <v>488</v>
      </c>
      <c r="C191" s="127" t="s">
        <v>327</v>
      </c>
      <c r="D191" s="140">
        <f>D69</f>
        <v>4.3473640303564549</v>
      </c>
      <c r="E191" s="128"/>
      <c r="F191" s="127"/>
      <c r="G191" s="126"/>
      <c r="H191" s="129"/>
    </row>
    <row r="192" spans="1:8" x14ac:dyDescent="0.25">
      <c r="A192" s="130">
        <v>4</v>
      </c>
      <c r="B192" s="131" t="s">
        <v>489</v>
      </c>
      <c r="C192" s="132" t="s">
        <v>260</v>
      </c>
      <c r="D192" s="138">
        <f>D29</f>
        <v>0.95802647476708658</v>
      </c>
      <c r="E192" s="128"/>
      <c r="F192" s="132"/>
      <c r="G192" s="131"/>
      <c r="H192" s="133"/>
    </row>
    <row r="193" spans="1:8" ht="25.5" x14ac:dyDescent="0.25">
      <c r="A193" s="135">
        <v>5</v>
      </c>
      <c r="B193" s="136" t="s">
        <v>490</v>
      </c>
      <c r="C193" s="137" t="s">
        <v>491</v>
      </c>
      <c r="D193" s="140">
        <f>D192*D191*1.005*(D189-D190)</f>
        <v>20.928571428571431</v>
      </c>
      <c r="E193" s="128"/>
      <c r="F193" s="137"/>
      <c r="G193" s="136"/>
      <c r="H193" s="139"/>
    </row>
    <row r="194" spans="1:8" x14ac:dyDescent="0.25">
      <c r="A194" s="130">
        <v>6</v>
      </c>
      <c r="B194" s="131" t="s">
        <v>492</v>
      </c>
      <c r="C194" s="132" t="s">
        <v>127</v>
      </c>
      <c r="D194" s="132" t="s">
        <v>493</v>
      </c>
      <c r="E194" s="128"/>
      <c r="F194" s="132"/>
      <c r="G194" s="131"/>
      <c r="H194" s="133"/>
    </row>
    <row r="195" spans="1:8" ht="25.5" x14ac:dyDescent="0.25">
      <c r="A195" s="125">
        <v>7</v>
      </c>
      <c r="B195" s="126" t="s">
        <v>494</v>
      </c>
      <c r="C195" s="127" t="s">
        <v>491</v>
      </c>
      <c r="D195" s="127" t="s">
        <v>293</v>
      </c>
      <c r="E195" s="128"/>
      <c r="F195" s="127"/>
      <c r="G195" s="126"/>
      <c r="H195" s="129"/>
    </row>
    <row r="196" spans="1:8" x14ac:dyDescent="0.25">
      <c r="A196" s="130">
        <v>8</v>
      </c>
      <c r="B196" s="131" t="s">
        <v>495</v>
      </c>
      <c r="C196" s="132" t="s">
        <v>230</v>
      </c>
      <c r="D196" s="132" t="s">
        <v>293</v>
      </c>
      <c r="E196" s="128"/>
      <c r="F196" s="132"/>
      <c r="G196" s="131"/>
      <c r="H196" s="133"/>
    </row>
    <row r="197" spans="1:8" x14ac:dyDescent="0.25">
      <c r="A197" s="125">
        <v>9</v>
      </c>
      <c r="B197" s="126" t="s">
        <v>496</v>
      </c>
      <c r="C197" s="127" t="s">
        <v>262</v>
      </c>
      <c r="D197" s="127" t="s">
        <v>293</v>
      </c>
      <c r="E197" s="128"/>
      <c r="F197" s="127"/>
      <c r="G197" s="126"/>
      <c r="H197" s="129"/>
    </row>
    <row r="198" spans="1:8" x14ac:dyDescent="0.25">
      <c r="A198" s="130">
        <v>10</v>
      </c>
      <c r="B198" s="131" t="s">
        <v>497</v>
      </c>
      <c r="C198" s="132" t="s">
        <v>276</v>
      </c>
      <c r="D198" s="138" t="str">
        <f>IF(D193&gt;0.5,"Yes","No — duty &lt;0.5 kW")</f>
        <v>Yes</v>
      </c>
      <c r="E198" s="128"/>
      <c r="F198" s="132"/>
      <c r="G198" s="131"/>
      <c r="H198" s="133"/>
    </row>
    <row r="199" spans="1:8" x14ac:dyDescent="0.25">
      <c r="A199" s="157" t="s">
        <v>498</v>
      </c>
      <c r="B199" s="158"/>
      <c r="C199" s="158"/>
      <c r="D199" s="158"/>
      <c r="E199" s="158"/>
      <c r="F199" s="158"/>
      <c r="G199" s="158"/>
      <c r="H199" s="159"/>
    </row>
    <row r="200" spans="1:8" x14ac:dyDescent="0.25">
      <c r="A200" s="141"/>
      <c r="B200" s="173" t="s">
        <v>499</v>
      </c>
      <c r="C200" s="173"/>
      <c r="D200" s="173"/>
      <c r="E200" s="173"/>
      <c r="F200" s="173"/>
      <c r="G200" s="173"/>
      <c r="H200" s="174"/>
    </row>
    <row r="201" spans="1:8" x14ac:dyDescent="0.25">
      <c r="A201" s="125">
        <v>1</v>
      </c>
      <c r="B201" s="126" t="s">
        <v>500</v>
      </c>
      <c r="C201" s="127" t="s">
        <v>308</v>
      </c>
      <c r="D201" s="134">
        <v>12.1</v>
      </c>
      <c r="E201" s="128"/>
      <c r="F201" s="127"/>
      <c r="G201" s="126"/>
      <c r="H201" s="129"/>
    </row>
    <row r="202" spans="1:8" ht="25.5" x14ac:dyDescent="0.25">
      <c r="A202" s="130">
        <v>2</v>
      </c>
      <c r="B202" s="131" t="s">
        <v>501</v>
      </c>
      <c r="C202" s="132" t="s">
        <v>502</v>
      </c>
      <c r="D202" s="134">
        <v>1.31</v>
      </c>
      <c r="E202" s="128"/>
      <c r="F202" s="132"/>
      <c r="G202" s="131"/>
      <c r="H202" s="133"/>
    </row>
    <row r="203" spans="1:8" x14ac:dyDescent="0.25">
      <c r="A203" s="125">
        <v>3</v>
      </c>
      <c r="B203" s="126" t="s">
        <v>503</v>
      </c>
      <c r="C203" s="127" t="s">
        <v>502</v>
      </c>
      <c r="D203" s="134">
        <v>2.4</v>
      </c>
      <c r="E203" s="128"/>
      <c r="F203" s="127"/>
      <c r="G203" s="126"/>
      <c r="H203" s="129"/>
    </row>
    <row r="204" spans="1:8" x14ac:dyDescent="0.25">
      <c r="A204" s="130">
        <v>4</v>
      </c>
      <c r="B204" s="131" t="s">
        <v>504</v>
      </c>
      <c r="C204" s="132" t="s">
        <v>327</v>
      </c>
      <c r="D204" s="134">
        <v>0.15</v>
      </c>
      <c r="E204" s="128"/>
      <c r="F204" s="132"/>
      <c r="G204" s="131"/>
      <c r="H204" s="133"/>
    </row>
    <row r="205" spans="1:8" x14ac:dyDescent="0.25">
      <c r="A205" s="125">
        <v>5</v>
      </c>
      <c r="B205" s="126" t="s">
        <v>505</v>
      </c>
      <c r="C205" s="127" t="s">
        <v>260</v>
      </c>
      <c r="D205" s="138">
        <f>D29</f>
        <v>0.95802647476708658</v>
      </c>
      <c r="E205" s="128"/>
      <c r="F205" s="127"/>
      <c r="G205" s="126"/>
      <c r="H205" s="129"/>
    </row>
    <row r="206" spans="1:8" x14ac:dyDescent="0.25">
      <c r="A206" s="135">
        <v>6</v>
      </c>
      <c r="B206" s="136" t="s">
        <v>506</v>
      </c>
      <c r="C206" s="137" t="s">
        <v>502</v>
      </c>
      <c r="D206" s="140">
        <f>D203-D202</f>
        <v>1.0899999999999999</v>
      </c>
      <c r="E206" s="128"/>
      <c r="F206" s="137"/>
      <c r="G206" s="136"/>
      <c r="H206" s="139"/>
    </row>
    <row r="207" spans="1:8" ht="25.5" x14ac:dyDescent="0.25">
      <c r="A207" s="135">
        <v>7</v>
      </c>
      <c r="B207" s="136" t="s">
        <v>507</v>
      </c>
      <c r="C207" s="137" t="s">
        <v>508</v>
      </c>
      <c r="D207" s="140">
        <f>D205*D204*(D206/1000)*3600</f>
        <v>0.56389438304790707</v>
      </c>
      <c r="E207" s="128"/>
      <c r="F207" s="137"/>
      <c r="G207" s="136"/>
      <c r="H207" s="139"/>
    </row>
    <row r="208" spans="1:8" ht="25.5" x14ac:dyDescent="0.25">
      <c r="A208" s="135">
        <v>8</v>
      </c>
      <c r="B208" s="136" t="s">
        <v>509</v>
      </c>
      <c r="C208" s="137" t="s">
        <v>491</v>
      </c>
      <c r="D208" s="140">
        <f>D207*0.75</f>
        <v>0.4229207872859303</v>
      </c>
      <c r="E208" s="128"/>
      <c r="F208" s="137"/>
      <c r="G208" s="136"/>
      <c r="H208" s="139"/>
    </row>
    <row r="209" spans="1:8" ht="25.5" x14ac:dyDescent="0.25">
      <c r="A209" s="125">
        <v>9</v>
      </c>
      <c r="B209" s="126" t="s">
        <v>510</v>
      </c>
      <c r="C209" s="127" t="s">
        <v>127</v>
      </c>
      <c r="D209" s="127" t="s">
        <v>511</v>
      </c>
      <c r="E209" s="128"/>
      <c r="F209" s="127"/>
      <c r="G209" s="126"/>
      <c r="H209" s="129"/>
    </row>
    <row r="210" spans="1:8" ht="25.5" x14ac:dyDescent="0.25">
      <c r="A210" s="130">
        <v>10</v>
      </c>
      <c r="B210" s="131" t="s">
        <v>512</v>
      </c>
      <c r="C210" s="132" t="s">
        <v>508</v>
      </c>
      <c r="D210" s="132" t="s">
        <v>293</v>
      </c>
      <c r="E210" s="128"/>
      <c r="F210" s="132"/>
      <c r="G210" s="131"/>
      <c r="H210" s="133"/>
    </row>
    <row r="211" spans="1:8" ht="51" x14ac:dyDescent="0.25">
      <c r="A211" s="125">
        <v>11</v>
      </c>
      <c r="B211" s="126" t="s">
        <v>513</v>
      </c>
      <c r="C211" s="127" t="s">
        <v>127</v>
      </c>
      <c r="D211" s="127" t="s">
        <v>514</v>
      </c>
      <c r="E211" s="128"/>
      <c r="F211" s="127"/>
      <c r="G211" s="126"/>
      <c r="H211" s="129"/>
    </row>
    <row r="212" spans="1:8" x14ac:dyDescent="0.25">
      <c r="A212" s="130">
        <v>12</v>
      </c>
      <c r="B212" s="131" t="s">
        <v>515</v>
      </c>
      <c r="C212" s="132" t="s">
        <v>361</v>
      </c>
      <c r="D212" s="132" t="s">
        <v>293</v>
      </c>
      <c r="E212" s="128"/>
      <c r="F212" s="132"/>
      <c r="G212" s="131"/>
      <c r="H212" s="133"/>
    </row>
    <row r="213" spans="1:8" x14ac:dyDescent="0.25">
      <c r="A213" s="125">
        <v>13</v>
      </c>
      <c r="B213" s="126" t="s">
        <v>516</v>
      </c>
      <c r="C213" s="127" t="s">
        <v>361</v>
      </c>
      <c r="D213" s="127" t="s">
        <v>293</v>
      </c>
      <c r="E213" s="128"/>
      <c r="F213" s="127"/>
      <c r="G213" s="126"/>
      <c r="H213" s="129"/>
    </row>
    <row r="214" spans="1:8" ht="25.5" x14ac:dyDescent="0.25">
      <c r="A214" s="130">
        <v>14</v>
      </c>
      <c r="B214" s="131" t="s">
        <v>517</v>
      </c>
      <c r="C214" s="132" t="s">
        <v>276</v>
      </c>
      <c r="D214" s="132" t="s">
        <v>293</v>
      </c>
      <c r="E214" s="128"/>
      <c r="F214" s="132"/>
      <c r="G214" s="131"/>
      <c r="H214" s="133"/>
    </row>
    <row r="215" spans="1:8" x14ac:dyDescent="0.25">
      <c r="A215" s="125">
        <v>15</v>
      </c>
      <c r="B215" s="126" t="s">
        <v>518</v>
      </c>
      <c r="C215" s="127" t="s">
        <v>276</v>
      </c>
      <c r="D215" s="138" t="str">
        <f>IF(D207&gt;0.2,"Yes","No — load &lt;0.2 kg/hr")</f>
        <v>Yes</v>
      </c>
      <c r="E215" s="128"/>
      <c r="F215" s="127"/>
      <c r="G215" s="126"/>
      <c r="H215" s="129"/>
    </row>
    <row r="216" spans="1:8" x14ac:dyDescent="0.25">
      <c r="A216" s="157" t="s">
        <v>519</v>
      </c>
      <c r="B216" s="158"/>
      <c r="C216" s="158"/>
      <c r="D216" s="158"/>
      <c r="E216" s="158"/>
      <c r="F216" s="158"/>
      <c r="G216" s="158"/>
      <c r="H216" s="159"/>
    </row>
    <row r="217" spans="1:8" x14ac:dyDescent="0.25">
      <c r="A217" s="125">
        <v>1</v>
      </c>
      <c r="B217" s="126" t="s">
        <v>520</v>
      </c>
      <c r="C217" s="127" t="s">
        <v>361</v>
      </c>
      <c r="D217" s="127">
        <v>986</v>
      </c>
      <c r="E217" s="128"/>
      <c r="F217" s="127"/>
      <c r="G217" s="126"/>
      <c r="H217" s="129"/>
    </row>
    <row r="218" spans="1:8" x14ac:dyDescent="0.25">
      <c r="A218" s="130">
        <v>2</v>
      </c>
      <c r="B218" s="131" t="s">
        <v>521</v>
      </c>
      <c r="C218" s="132" t="s">
        <v>361</v>
      </c>
      <c r="D218" s="132">
        <v>3660</v>
      </c>
      <c r="E218" s="128"/>
      <c r="F218" s="132"/>
      <c r="G218" s="131"/>
      <c r="H218" s="133"/>
    </row>
    <row r="219" spans="1:8" x14ac:dyDescent="0.25">
      <c r="A219" s="125">
        <v>3</v>
      </c>
      <c r="B219" s="126" t="s">
        <v>522</v>
      </c>
      <c r="C219" s="127" t="s">
        <v>361</v>
      </c>
      <c r="D219" s="127">
        <v>920</v>
      </c>
      <c r="E219" s="128"/>
      <c r="F219" s="127"/>
      <c r="G219" s="126"/>
      <c r="H219" s="129"/>
    </row>
    <row r="220" spans="1:8" x14ac:dyDescent="0.25">
      <c r="A220" s="130">
        <v>4</v>
      </c>
      <c r="B220" s="131" t="s">
        <v>523</v>
      </c>
      <c r="C220" s="132" t="s">
        <v>126</v>
      </c>
      <c r="D220" s="132" t="s">
        <v>293</v>
      </c>
      <c r="E220" s="128"/>
      <c r="F220" s="132"/>
      <c r="G220" s="131"/>
      <c r="H220" s="133"/>
    </row>
    <row r="221" spans="1:8" x14ac:dyDescent="0.25">
      <c r="A221" s="125">
        <v>5</v>
      </c>
      <c r="B221" s="126" t="s">
        <v>524</v>
      </c>
      <c r="C221" s="127" t="s">
        <v>127</v>
      </c>
      <c r="D221" s="127" t="s">
        <v>293</v>
      </c>
      <c r="E221" s="128"/>
      <c r="F221" s="127"/>
      <c r="G221" s="126"/>
      <c r="H221" s="129"/>
    </row>
    <row r="222" spans="1:8" x14ac:dyDescent="0.25">
      <c r="A222" s="130">
        <v>6</v>
      </c>
      <c r="B222" s="131" t="s">
        <v>525</v>
      </c>
      <c r="C222" s="132" t="s">
        <v>361</v>
      </c>
      <c r="D222" s="132" t="s">
        <v>293</v>
      </c>
      <c r="E222" s="128"/>
      <c r="F222" s="132"/>
      <c r="G222" s="131"/>
      <c r="H222" s="133"/>
    </row>
    <row r="223" spans="1:8" x14ac:dyDescent="0.25">
      <c r="A223" s="125">
        <v>7</v>
      </c>
      <c r="B223" s="126" t="s">
        <v>526</v>
      </c>
      <c r="C223" s="127" t="s">
        <v>361</v>
      </c>
      <c r="D223" s="127" t="s">
        <v>293</v>
      </c>
      <c r="E223" s="128"/>
      <c r="F223" s="127"/>
      <c r="G223" s="126"/>
      <c r="H223" s="129"/>
    </row>
    <row r="224" spans="1:8" ht="25.5" x14ac:dyDescent="0.25">
      <c r="A224" s="130">
        <v>8</v>
      </c>
      <c r="B224" s="131" t="s">
        <v>527</v>
      </c>
      <c r="C224" s="132" t="s">
        <v>127</v>
      </c>
      <c r="D224" s="132" t="s">
        <v>528</v>
      </c>
      <c r="E224" s="128"/>
      <c r="F224" s="132"/>
      <c r="G224" s="131"/>
      <c r="H224" s="133"/>
    </row>
    <row r="225" spans="1:8" x14ac:dyDescent="0.25">
      <c r="A225" s="125">
        <v>9</v>
      </c>
      <c r="B225" s="126" t="s">
        <v>529</v>
      </c>
      <c r="C225" s="127" t="s">
        <v>127</v>
      </c>
      <c r="D225" s="127" t="s">
        <v>414</v>
      </c>
      <c r="E225" s="128"/>
      <c r="F225" s="127"/>
      <c r="G225" s="126"/>
      <c r="H225" s="129"/>
    </row>
    <row r="226" spans="1:8" x14ac:dyDescent="0.25">
      <c r="A226" s="130">
        <v>10</v>
      </c>
      <c r="B226" s="131" t="s">
        <v>530</v>
      </c>
      <c r="C226" s="132" t="s">
        <v>276</v>
      </c>
      <c r="D226" s="132" t="s">
        <v>55</v>
      </c>
      <c r="E226" s="128"/>
      <c r="F226" s="132"/>
      <c r="G226" s="131"/>
      <c r="H226" s="133"/>
    </row>
    <row r="227" spans="1:8" x14ac:dyDescent="0.25">
      <c r="A227" s="125">
        <v>11</v>
      </c>
      <c r="B227" s="126" t="s">
        <v>531</v>
      </c>
      <c r="C227" s="127" t="s">
        <v>361</v>
      </c>
      <c r="D227" s="127" t="s">
        <v>293</v>
      </c>
      <c r="E227" s="128"/>
      <c r="F227" s="127"/>
      <c r="G227" s="126"/>
      <c r="H227" s="129"/>
    </row>
    <row r="228" spans="1:8" x14ac:dyDescent="0.25">
      <c r="A228" s="130">
        <v>12</v>
      </c>
      <c r="B228" s="131" t="s">
        <v>532</v>
      </c>
      <c r="C228" s="132" t="s">
        <v>276</v>
      </c>
      <c r="D228" s="132" t="s">
        <v>277</v>
      </c>
      <c r="E228" s="128"/>
      <c r="F228" s="132"/>
      <c r="G228" s="131"/>
      <c r="H228" s="133"/>
    </row>
    <row r="229" spans="1:8" ht="25.5" x14ac:dyDescent="0.25">
      <c r="A229" s="125">
        <v>13</v>
      </c>
      <c r="B229" s="126" t="s">
        <v>533</v>
      </c>
      <c r="C229" s="127" t="s">
        <v>127</v>
      </c>
      <c r="D229" s="127" t="s">
        <v>534</v>
      </c>
      <c r="E229" s="128"/>
      <c r="F229" s="127"/>
      <c r="G229" s="126"/>
      <c r="H229" s="129"/>
    </row>
    <row r="230" spans="1:8" x14ac:dyDescent="0.25">
      <c r="A230" s="130">
        <v>14</v>
      </c>
      <c r="B230" s="131" t="s">
        <v>535</v>
      </c>
      <c r="C230" s="132" t="s">
        <v>276</v>
      </c>
      <c r="D230" s="132" t="s">
        <v>277</v>
      </c>
      <c r="E230" s="128"/>
      <c r="F230" s="132"/>
      <c r="G230" s="131"/>
      <c r="H230" s="133"/>
    </row>
    <row r="231" spans="1:8" x14ac:dyDescent="0.25">
      <c r="A231" s="157" t="s">
        <v>536</v>
      </c>
      <c r="B231" s="158"/>
      <c r="C231" s="158"/>
      <c r="D231" s="158"/>
      <c r="E231" s="158"/>
      <c r="F231" s="158"/>
      <c r="G231" s="158"/>
      <c r="H231" s="159"/>
    </row>
    <row r="232" spans="1:8" x14ac:dyDescent="0.25">
      <c r="A232" s="125">
        <v>1</v>
      </c>
      <c r="B232" s="126" t="s">
        <v>537</v>
      </c>
      <c r="C232" s="127" t="s">
        <v>361</v>
      </c>
      <c r="D232" s="127">
        <v>1980</v>
      </c>
      <c r="E232" s="128"/>
      <c r="F232" s="127"/>
      <c r="G232" s="126"/>
      <c r="H232" s="129"/>
    </row>
    <row r="233" spans="1:8" x14ac:dyDescent="0.25">
      <c r="A233" s="130">
        <v>2</v>
      </c>
      <c r="B233" s="131" t="s">
        <v>521</v>
      </c>
      <c r="C233" s="132" t="s">
        <v>361</v>
      </c>
      <c r="D233" s="132">
        <v>1750</v>
      </c>
      <c r="E233" s="128"/>
      <c r="F233" s="132"/>
      <c r="G233" s="131"/>
      <c r="H233" s="133"/>
    </row>
    <row r="234" spans="1:8" x14ac:dyDescent="0.25">
      <c r="A234" s="125">
        <v>3</v>
      </c>
      <c r="B234" s="126" t="s">
        <v>522</v>
      </c>
      <c r="C234" s="127" t="s">
        <v>361</v>
      </c>
      <c r="D234" s="127">
        <v>890</v>
      </c>
      <c r="E234" s="128"/>
      <c r="F234" s="127"/>
      <c r="G234" s="126"/>
      <c r="H234" s="129"/>
    </row>
    <row r="235" spans="1:8" x14ac:dyDescent="0.25">
      <c r="A235" s="130">
        <v>4</v>
      </c>
      <c r="B235" s="131" t="s">
        <v>523</v>
      </c>
      <c r="C235" s="132" t="s">
        <v>126</v>
      </c>
      <c r="D235" s="132" t="s">
        <v>293</v>
      </c>
      <c r="E235" s="128"/>
      <c r="F235" s="132"/>
      <c r="G235" s="131"/>
      <c r="H235" s="133"/>
    </row>
    <row r="236" spans="1:8" x14ac:dyDescent="0.25">
      <c r="A236" s="125">
        <v>5</v>
      </c>
      <c r="B236" s="126" t="s">
        <v>524</v>
      </c>
      <c r="C236" s="127" t="s">
        <v>127</v>
      </c>
      <c r="D236" s="127" t="s">
        <v>538</v>
      </c>
      <c r="E236" s="128"/>
      <c r="F236" s="127"/>
      <c r="G236" s="126"/>
      <c r="H236" s="129"/>
    </row>
    <row r="237" spans="1:8" x14ac:dyDescent="0.25">
      <c r="A237" s="130">
        <v>6</v>
      </c>
      <c r="B237" s="131" t="s">
        <v>539</v>
      </c>
      <c r="C237" s="132" t="s">
        <v>361</v>
      </c>
      <c r="D237" s="132" t="s">
        <v>293</v>
      </c>
      <c r="E237" s="128"/>
      <c r="F237" s="132"/>
      <c r="G237" s="131"/>
      <c r="H237" s="133"/>
    </row>
    <row r="238" spans="1:8" ht="25.5" x14ac:dyDescent="0.25">
      <c r="A238" s="125">
        <v>7</v>
      </c>
      <c r="B238" s="126" t="s">
        <v>527</v>
      </c>
      <c r="C238" s="127" t="s">
        <v>127</v>
      </c>
      <c r="D238" s="127" t="s">
        <v>528</v>
      </c>
      <c r="E238" s="128"/>
      <c r="F238" s="127"/>
      <c r="G238" s="126"/>
      <c r="H238" s="129"/>
    </row>
    <row r="239" spans="1:8" x14ac:dyDescent="0.25">
      <c r="A239" s="130">
        <v>8</v>
      </c>
      <c r="B239" s="131" t="s">
        <v>529</v>
      </c>
      <c r="C239" s="132" t="s">
        <v>127</v>
      </c>
      <c r="D239" s="132" t="s">
        <v>414</v>
      </c>
      <c r="E239" s="128"/>
      <c r="F239" s="132"/>
      <c r="G239" s="131"/>
      <c r="H239" s="133"/>
    </row>
    <row r="240" spans="1:8" x14ac:dyDescent="0.25">
      <c r="A240" s="125">
        <v>9</v>
      </c>
      <c r="B240" s="126" t="s">
        <v>540</v>
      </c>
      <c r="C240" s="127" t="s">
        <v>276</v>
      </c>
      <c r="D240" s="127" t="s">
        <v>277</v>
      </c>
      <c r="E240" s="128"/>
      <c r="F240" s="127"/>
      <c r="G240" s="126"/>
      <c r="H240" s="129"/>
    </row>
    <row r="241" spans="1:8" ht="25.5" x14ac:dyDescent="0.25">
      <c r="A241" s="130">
        <v>10</v>
      </c>
      <c r="B241" s="131" t="s">
        <v>533</v>
      </c>
      <c r="C241" s="132" t="s">
        <v>127</v>
      </c>
      <c r="D241" s="132" t="s">
        <v>534</v>
      </c>
      <c r="E241" s="128"/>
      <c r="F241" s="132"/>
      <c r="G241" s="131"/>
      <c r="H241" s="133"/>
    </row>
    <row r="242" spans="1:8" x14ac:dyDescent="0.25">
      <c r="A242" s="125">
        <v>11</v>
      </c>
      <c r="B242" s="126" t="s">
        <v>535</v>
      </c>
      <c r="C242" s="127" t="s">
        <v>276</v>
      </c>
      <c r="D242" s="127" t="s">
        <v>277</v>
      </c>
      <c r="E242" s="128"/>
      <c r="F242" s="127"/>
      <c r="G242" s="126"/>
      <c r="H242" s="129"/>
    </row>
    <row r="243" spans="1:8" x14ac:dyDescent="0.25">
      <c r="A243" s="130">
        <v>12</v>
      </c>
      <c r="B243" s="131" t="s">
        <v>541</v>
      </c>
      <c r="C243" s="132" t="s">
        <v>276</v>
      </c>
      <c r="D243" s="132" t="s">
        <v>277</v>
      </c>
      <c r="E243" s="128"/>
      <c r="F243" s="132"/>
      <c r="G243" s="131"/>
      <c r="H243" s="133"/>
    </row>
    <row r="244" spans="1:8" x14ac:dyDescent="0.25">
      <c r="A244" s="125">
        <v>13</v>
      </c>
      <c r="B244" s="126" t="s">
        <v>542</v>
      </c>
      <c r="C244" s="127" t="s">
        <v>50</v>
      </c>
      <c r="D244" s="127" t="s">
        <v>293</v>
      </c>
      <c r="E244" s="128"/>
      <c r="F244" s="127"/>
      <c r="G244" s="126"/>
      <c r="H244" s="129"/>
    </row>
    <row r="245" spans="1:8" x14ac:dyDescent="0.25">
      <c r="A245" s="130">
        <v>14</v>
      </c>
      <c r="B245" s="131" t="s">
        <v>543</v>
      </c>
      <c r="C245" s="132" t="s">
        <v>50</v>
      </c>
      <c r="D245" s="132" t="s">
        <v>293</v>
      </c>
      <c r="E245" s="128"/>
      <c r="F245" s="132"/>
      <c r="G245" s="131"/>
      <c r="H245" s="133"/>
    </row>
    <row r="246" spans="1:8" x14ac:dyDescent="0.25">
      <c r="A246" s="157" t="s">
        <v>544</v>
      </c>
      <c r="B246" s="158"/>
      <c r="C246" s="158"/>
      <c r="D246" s="158"/>
      <c r="E246" s="158"/>
      <c r="F246" s="158"/>
      <c r="G246" s="158"/>
      <c r="H246" s="159"/>
    </row>
    <row r="247" spans="1:8" x14ac:dyDescent="0.25">
      <c r="A247" s="125">
        <v>1</v>
      </c>
      <c r="B247" s="126" t="s">
        <v>545</v>
      </c>
      <c r="C247" s="127" t="s">
        <v>546</v>
      </c>
      <c r="D247" s="127" t="s">
        <v>293</v>
      </c>
      <c r="E247" s="128"/>
      <c r="F247" s="127"/>
      <c r="G247" s="126"/>
      <c r="H247" s="129"/>
    </row>
    <row r="248" spans="1:8" x14ac:dyDescent="0.25">
      <c r="A248" s="130">
        <v>2</v>
      </c>
      <c r="B248" s="131" t="s">
        <v>547</v>
      </c>
      <c r="C248" s="132" t="s">
        <v>546</v>
      </c>
      <c r="D248" s="132" t="s">
        <v>293</v>
      </c>
      <c r="E248" s="128"/>
      <c r="F248" s="132"/>
      <c r="G248" s="131"/>
      <c r="H248" s="133"/>
    </row>
    <row r="249" spans="1:8" x14ac:dyDescent="0.25">
      <c r="A249" s="125">
        <v>3</v>
      </c>
      <c r="B249" s="126" t="s">
        <v>548</v>
      </c>
      <c r="C249" s="127" t="s">
        <v>546</v>
      </c>
      <c r="D249" s="127" t="s">
        <v>293</v>
      </c>
      <c r="E249" s="128"/>
      <c r="F249" s="127"/>
      <c r="G249" s="126"/>
      <c r="H249" s="129"/>
    </row>
    <row r="250" spans="1:8" x14ac:dyDescent="0.25">
      <c r="A250" s="130">
        <v>4</v>
      </c>
      <c r="B250" s="131" t="s">
        <v>549</v>
      </c>
      <c r="C250" s="132" t="s">
        <v>546</v>
      </c>
      <c r="D250" s="132" t="s">
        <v>293</v>
      </c>
      <c r="E250" s="128"/>
      <c r="F250" s="132"/>
      <c r="G250" s="131"/>
      <c r="H250" s="133"/>
    </row>
    <row r="251" spans="1:8" x14ac:dyDescent="0.25">
      <c r="A251" s="125">
        <v>5</v>
      </c>
      <c r="B251" s="126" t="s">
        <v>550</v>
      </c>
      <c r="C251" s="127" t="s">
        <v>127</v>
      </c>
      <c r="D251" s="127" t="s">
        <v>551</v>
      </c>
      <c r="E251" s="128"/>
      <c r="F251" s="127"/>
      <c r="G251" s="126"/>
      <c r="H251" s="129"/>
    </row>
    <row r="252" spans="1:8" ht="25.5" x14ac:dyDescent="0.25">
      <c r="A252" s="130">
        <v>6</v>
      </c>
      <c r="B252" s="131" t="s">
        <v>552</v>
      </c>
      <c r="C252" s="132" t="s">
        <v>276</v>
      </c>
      <c r="D252" s="132" t="s">
        <v>293</v>
      </c>
      <c r="E252" s="128"/>
      <c r="F252" s="132"/>
      <c r="G252" s="131"/>
      <c r="H252" s="133"/>
    </row>
    <row r="253" spans="1:8" ht="25.5" x14ac:dyDescent="0.25">
      <c r="A253" s="125">
        <v>7</v>
      </c>
      <c r="B253" s="126" t="s">
        <v>553</v>
      </c>
      <c r="C253" s="127" t="s">
        <v>554</v>
      </c>
      <c r="D253" s="127" t="s">
        <v>293</v>
      </c>
      <c r="E253" s="128"/>
      <c r="F253" s="127"/>
      <c r="G253" s="126"/>
      <c r="H253" s="129"/>
    </row>
    <row r="254" spans="1:8" ht="38.25" x14ac:dyDescent="0.25">
      <c r="A254" s="130">
        <v>8</v>
      </c>
      <c r="B254" s="131" t="s">
        <v>555</v>
      </c>
      <c r="C254" s="132" t="s">
        <v>127</v>
      </c>
      <c r="D254" s="127" t="s">
        <v>556</v>
      </c>
      <c r="E254" s="128"/>
      <c r="F254" s="132"/>
      <c r="G254" s="131"/>
      <c r="H254" s="133"/>
    </row>
    <row r="255" spans="1:8" ht="38.25" x14ac:dyDescent="0.25">
      <c r="A255" s="125">
        <v>9</v>
      </c>
      <c r="B255" s="126" t="s">
        <v>557</v>
      </c>
      <c r="C255" s="127" t="s">
        <v>127</v>
      </c>
      <c r="D255" s="127" t="s">
        <v>556</v>
      </c>
      <c r="E255" s="128"/>
      <c r="F255" s="127"/>
      <c r="G255" s="126"/>
      <c r="H255" s="129"/>
    </row>
    <row r="256" spans="1:8" x14ac:dyDescent="0.25">
      <c r="A256" s="130">
        <v>10</v>
      </c>
      <c r="B256" s="131" t="s">
        <v>558</v>
      </c>
      <c r="C256" s="132" t="s">
        <v>276</v>
      </c>
      <c r="D256" s="132" t="s">
        <v>293</v>
      </c>
      <c r="E256" s="128"/>
      <c r="F256" s="132"/>
      <c r="G256" s="131"/>
      <c r="H256" s="133"/>
    </row>
    <row r="257" spans="1:8" x14ac:dyDescent="0.25">
      <c r="A257" s="125">
        <v>11</v>
      </c>
      <c r="B257" s="126" t="s">
        <v>559</v>
      </c>
      <c r="C257" s="127" t="s">
        <v>560</v>
      </c>
      <c r="D257" s="127" t="s">
        <v>293</v>
      </c>
      <c r="E257" s="128"/>
      <c r="F257" s="127"/>
      <c r="G257" s="126"/>
      <c r="H257" s="129"/>
    </row>
    <row r="258" spans="1:8" x14ac:dyDescent="0.25">
      <c r="A258" s="157" t="s">
        <v>561</v>
      </c>
      <c r="B258" s="158"/>
      <c r="C258" s="158"/>
      <c r="D258" s="158"/>
      <c r="E258" s="158"/>
      <c r="F258" s="158"/>
      <c r="G258" s="158"/>
      <c r="H258" s="159"/>
    </row>
    <row r="259" spans="1:8" x14ac:dyDescent="0.25">
      <c r="A259" s="125">
        <v>1</v>
      </c>
      <c r="B259" s="126" t="s">
        <v>562</v>
      </c>
      <c r="C259" s="127" t="s">
        <v>276</v>
      </c>
      <c r="D259" s="127" t="s">
        <v>277</v>
      </c>
      <c r="E259" s="128"/>
      <c r="F259" s="127"/>
      <c r="G259" s="126"/>
      <c r="H259" s="129"/>
    </row>
    <row r="260" spans="1:8" x14ac:dyDescent="0.25">
      <c r="A260" s="130">
        <v>2</v>
      </c>
      <c r="B260" s="131" t="s">
        <v>563</v>
      </c>
      <c r="C260" s="132" t="s">
        <v>276</v>
      </c>
      <c r="D260" s="138" t="str">
        <f>D198</f>
        <v>Yes</v>
      </c>
      <c r="E260" s="128"/>
      <c r="F260" s="132"/>
      <c r="G260" s="131"/>
      <c r="H260" s="133"/>
    </row>
    <row r="261" spans="1:8" x14ac:dyDescent="0.25">
      <c r="A261" s="125">
        <v>3</v>
      </c>
      <c r="B261" s="126" t="s">
        <v>564</v>
      </c>
      <c r="C261" s="127" t="s">
        <v>276</v>
      </c>
      <c r="D261" s="138" t="str">
        <f>D215</f>
        <v>Yes</v>
      </c>
      <c r="E261" s="128"/>
      <c r="F261" s="127"/>
      <c r="G261" s="126"/>
      <c r="H261" s="129"/>
    </row>
    <row r="262" spans="1:8" ht="25.5" x14ac:dyDescent="0.25">
      <c r="A262" s="130">
        <v>4</v>
      </c>
      <c r="B262" s="131" t="s">
        <v>565</v>
      </c>
      <c r="C262" s="132" t="s">
        <v>276</v>
      </c>
      <c r="D262" s="132" t="s">
        <v>277</v>
      </c>
      <c r="E262" s="128"/>
      <c r="F262" s="132"/>
      <c r="G262" s="131"/>
      <c r="H262" s="133"/>
    </row>
    <row r="263" spans="1:8" x14ac:dyDescent="0.25">
      <c r="A263" s="125">
        <v>5</v>
      </c>
      <c r="B263" s="126" t="s">
        <v>566</v>
      </c>
      <c r="C263" s="127" t="s">
        <v>276</v>
      </c>
      <c r="D263" s="127" t="s">
        <v>55</v>
      </c>
      <c r="E263" s="128"/>
      <c r="F263" s="127"/>
      <c r="G263" s="126"/>
      <c r="H263" s="129"/>
    </row>
    <row r="264" spans="1:8" x14ac:dyDescent="0.25">
      <c r="A264" s="130">
        <v>6</v>
      </c>
      <c r="B264" s="131" t="s">
        <v>567</v>
      </c>
      <c r="C264" s="132" t="s">
        <v>276</v>
      </c>
      <c r="D264" s="132" t="s">
        <v>277</v>
      </c>
      <c r="E264" s="128"/>
      <c r="F264" s="132"/>
      <c r="G264" s="131"/>
      <c r="H264" s="133"/>
    </row>
    <row r="265" spans="1:8" x14ac:dyDescent="0.25">
      <c r="A265" s="125">
        <v>7</v>
      </c>
      <c r="B265" s="126" t="s">
        <v>568</v>
      </c>
      <c r="C265" s="127" t="s">
        <v>276</v>
      </c>
      <c r="D265" s="127" t="s">
        <v>293</v>
      </c>
      <c r="E265" s="128"/>
      <c r="F265" s="127"/>
      <c r="G265" s="126"/>
      <c r="H265" s="129"/>
    </row>
    <row r="266" spans="1:8" x14ac:dyDescent="0.25">
      <c r="A266" s="130">
        <v>8</v>
      </c>
      <c r="B266" s="131" t="s">
        <v>569</v>
      </c>
      <c r="C266" s="132" t="s">
        <v>276</v>
      </c>
      <c r="D266" s="132" t="s">
        <v>293</v>
      </c>
      <c r="E266" s="128"/>
      <c r="F266" s="132"/>
      <c r="G266" s="131"/>
      <c r="H266" s="133"/>
    </row>
    <row r="267" spans="1:8" x14ac:dyDescent="0.25">
      <c r="A267" s="125">
        <v>9</v>
      </c>
      <c r="B267" s="126" t="s">
        <v>570</v>
      </c>
      <c r="C267" s="127" t="s">
        <v>276</v>
      </c>
      <c r="D267" s="127" t="s">
        <v>293</v>
      </c>
      <c r="E267" s="128"/>
      <c r="F267" s="127"/>
      <c r="G267" s="126"/>
      <c r="H267" s="129"/>
    </row>
    <row r="268" spans="1:8" x14ac:dyDescent="0.25">
      <c r="A268" s="157" t="s">
        <v>571</v>
      </c>
      <c r="B268" s="158"/>
      <c r="C268" s="158"/>
      <c r="D268" s="158"/>
      <c r="E268" s="158"/>
      <c r="F268" s="158"/>
      <c r="G268" s="158"/>
      <c r="H268" s="159"/>
    </row>
    <row r="269" spans="1:8" x14ac:dyDescent="0.25">
      <c r="A269" s="125">
        <v>1</v>
      </c>
      <c r="B269" s="126" t="s">
        <v>572</v>
      </c>
      <c r="C269" s="127" t="s">
        <v>230</v>
      </c>
      <c r="D269" s="127">
        <v>1</v>
      </c>
      <c r="E269" s="128"/>
      <c r="F269" s="127"/>
      <c r="G269" s="126"/>
      <c r="H269" s="129"/>
    </row>
    <row r="270" spans="1:8" x14ac:dyDescent="0.25">
      <c r="A270" s="130">
        <v>2</v>
      </c>
      <c r="B270" s="131" t="s">
        <v>573</v>
      </c>
      <c r="C270" s="132" t="s">
        <v>230</v>
      </c>
      <c r="D270" s="132">
        <v>1</v>
      </c>
      <c r="E270" s="128"/>
      <c r="F270" s="132"/>
      <c r="G270" s="131"/>
      <c r="H270" s="133"/>
    </row>
    <row r="271" spans="1:8" x14ac:dyDescent="0.25">
      <c r="A271" s="125">
        <v>3</v>
      </c>
      <c r="B271" s="126" t="s">
        <v>574</v>
      </c>
      <c r="C271" s="127" t="s">
        <v>230</v>
      </c>
      <c r="D271" s="127" t="s">
        <v>293</v>
      </c>
      <c r="E271" s="128"/>
      <c r="F271" s="127"/>
      <c r="G271" s="126"/>
      <c r="H271" s="129"/>
    </row>
    <row r="272" spans="1:8" x14ac:dyDescent="0.25">
      <c r="A272" s="130">
        <v>4</v>
      </c>
      <c r="B272" s="131" t="s">
        <v>575</v>
      </c>
      <c r="C272" s="132" t="s">
        <v>230</v>
      </c>
      <c r="D272" s="132">
        <v>1</v>
      </c>
      <c r="E272" s="128"/>
      <c r="F272" s="132"/>
      <c r="G272" s="131"/>
      <c r="H272" s="133"/>
    </row>
    <row r="273" spans="1:8" x14ac:dyDescent="0.25">
      <c r="A273" s="125">
        <v>5</v>
      </c>
      <c r="B273" s="126" t="s">
        <v>576</v>
      </c>
      <c r="C273" s="127" t="s">
        <v>230</v>
      </c>
      <c r="D273" s="127">
        <v>1</v>
      </c>
      <c r="E273" s="128"/>
      <c r="F273" s="127"/>
      <c r="G273" s="126"/>
      <c r="H273" s="129"/>
    </row>
    <row r="274" spans="1:8" x14ac:dyDescent="0.25">
      <c r="A274" s="130">
        <v>6</v>
      </c>
      <c r="B274" s="131" t="s">
        <v>577</v>
      </c>
      <c r="C274" s="132" t="s">
        <v>230</v>
      </c>
      <c r="D274" s="132">
        <v>1</v>
      </c>
      <c r="E274" s="128"/>
      <c r="F274" s="132"/>
      <c r="G274" s="131"/>
      <c r="H274" s="133"/>
    </row>
    <row r="275" spans="1:8" x14ac:dyDescent="0.25">
      <c r="A275" s="125">
        <v>7</v>
      </c>
      <c r="B275" s="126" t="s">
        <v>578</v>
      </c>
      <c r="C275" s="127" t="s">
        <v>230</v>
      </c>
      <c r="D275" s="127" t="s">
        <v>293</v>
      </c>
      <c r="E275" s="128"/>
      <c r="F275" s="127"/>
      <c r="G275" s="126"/>
      <c r="H275" s="129"/>
    </row>
    <row r="276" spans="1:8" x14ac:dyDescent="0.25">
      <c r="A276" s="130">
        <v>8</v>
      </c>
      <c r="B276" s="131" t="s">
        <v>579</v>
      </c>
      <c r="C276" s="132" t="s">
        <v>82</v>
      </c>
      <c r="D276" s="132">
        <v>1</v>
      </c>
      <c r="E276" s="128"/>
      <c r="F276" s="132"/>
      <c r="G276" s="131"/>
      <c r="H276" s="133"/>
    </row>
    <row r="277" spans="1:8" ht="25.5" x14ac:dyDescent="0.25">
      <c r="A277" s="125">
        <v>9</v>
      </c>
      <c r="B277" s="126" t="s">
        <v>580</v>
      </c>
      <c r="C277" s="127" t="s">
        <v>276</v>
      </c>
      <c r="D277" s="127" t="s">
        <v>277</v>
      </c>
      <c r="E277" s="128"/>
      <c r="F277" s="127"/>
      <c r="G277" s="126"/>
      <c r="H277" s="129"/>
    </row>
    <row r="278" spans="1:8" x14ac:dyDescent="0.25">
      <c r="A278" s="157" t="s">
        <v>581</v>
      </c>
      <c r="B278" s="158"/>
      <c r="C278" s="158"/>
      <c r="D278" s="158"/>
      <c r="E278" s="158"/>
      <c r="F278" s="158"/>
      <c r="G278" s="158"/>
      <c r="H278" s="159"/>
    </row>
    <row r="279" spans="1:8" x14ac:dyDescent="0.25">
      <c r="A279" s="125">
        <v>1</v>
      </c>
      <c r="B279" s="126" t="s">
        <v>582</v>
      </c>
      <c r="C279" s="127" t="s">
        <v>583</v>
      </c>
      <c r="D279" s="127" t="s">
        <v>293</v>
      </c>
      <c r="E279" s="128"/>
      <c r="F279" s="127"/>
      <c r="G279" s="126"/>
      <c r="H279" s="129"/>
    </row>
    <row r="280" spans="1:8" x14ac:dyDescent="0.25">
      <c r="A280" s="130">
        <v>2</v>
      </c>
      <c r="B280" s="131" t="s">
        <v>584</v>
      </c>
      <c r="C280" s="132" t="s">
        <v>583</v>
      </c>
      <c r="D280" s="132" t="s">
        <v>293</v>
      </c>
      <c r="E280" s="128"/>
      <c r="F280" s="132"/>
      <c r="G280" s="131"/>
      <c r="H280" s="133"/>
    </row>
    <row r="281" spans="1:8" x14ac:dyDescent="0.25">
      <c r="A281" s="125">
        <v>3</v>
      </c>
      <c r="B281" s="126" t="s">
        <v>585</v>
      </c>
      <c r="C281" s="127" t="s">
        <v>127</v>
      </c>
      <c r="D281" s="127" t="s">
        <v>293</v>
      </c>
      <c r="E281" s="128"/>
      <c r="F281" s="127"/>
      <c r="G281" s="126"/>
      <c r="H281" s="129"/>
    </row>
    <row r="282" spans="1:8" ht="25.5" x14ac:dyDescent="0.25">
      <c r="A282" s="130">
        <v>4</v>
      </c>
      <c r="B282" s="131" t="s">
        <v>586</v>
      </c>
      <c r="C282" s="132" t="s">
        <v>276</v>
      </c>
      <c r="D282" s="132" t="s">
        <v>293</v>
      </c>
      <c r="E282" s="128"/>
      <c r="F282" s="132"/>
      <c r="G282" s="131"/>
      <c r="H282" s="133"/>
    </row>
    <row r="283" spans="1:8" ht="25.5" x14ac:dyDescent="0.25">
      <c r="A283" s="125">
        <v>5</v>
      </c>
      <c r="B283" s="126" t="s">
        <v>587</v>
      </c>
      <c r="C283" s="127" t="s">
        <v>276</v>
      </c>
      <c r="D283" s="127" t="s">
        <v>277</v>
      </c>
      <c r="E283" s="128"/>
      <c r="F283" s="127"/>
      <c r="G283" s="126"/>
      <c r="H283" s="129"/>
    </row>
    <row r="284" spans="1:8" x14ac:dyDescent="0.25">
      <c r="A284" s="130">
        <v>6</v>
      </c>
      <c r="B284" s="131" t="s">
        <v>588</v>
      </c>
      <c r="C284" s="132" t="s">
        <v>276</v>
      </c>
      <c r="D284" s="132" t="s">
        <v>277</v>
      </c>
      <c r="E284" s="128"/>
      <c r="F284" s="132"/>
      <c r="G284" s="131"/>
      <c r="H284" s="133"/>
    </row>
    <row r="285" spans="1:8" x14ac:dyDescent="0.25">
      <c r="A285" s="125">
        <v>7</v>
      </c>
      <c r="B285" s="126" t="s">
        <v>589</v>
      </c>
      <c r="C285" s="127" t="s">
        <v>276</v>
      </c>
      <c r="D285" s="127" t="s">
        <v>293</v>
      </c>
      <c r="E285" s="128"/>
      <c r="F285" s="127"/>
      <c r="G285" s="126"/>
      <c r="H285" s="129"/>
    </row>
    <row r="286" spans="1:8" x14ac:dyDescent="0.25">
      <c r="A286" s="157" t="s">
        <v>590</v>
      </c>
      <c r="B286" s="158"/>
      <c r="C286" s="158"/>
      <c r="D286" s="158"/>
      <c r="E286" s="158"/>
      <c r="F286" s="158"/>
      <c r="G286" s="158"/>
      <c r="H286" s="159"/>
    </row>
    <row r="287" spans="1:8" ht="25.5" x14ac:dyDescent="0.25">
      <c r="A287" s="125">
        <v>1</v>
      </c>
      <c r="B287" s="126" t="s">
        <v>591</v>
      </c>
      <c r="C287" s="127" t="s">
        <v>276</v>
      </c>
      <c r="D287" s="127" t="s">
        <v>277</v>
      </c>
      <c r="E287" s="128"/>
      <c r="F287" s="127"/>
      <c r="G287" s="126"/>
      <c r="H287" s="129"/>
    </row>
    <row r="288" spans="1:8" x14ac:dyDescent="0.25">
      <c r="A288" s="130">
        <v>2</v>
      </c>
      <c r="B288" s="131" t="s">
        <v>592</v>
      </c>
      <c r="C288" s="132" t="s">
        <v>276</v>
      </c>
      <c r="D288" s="132" t="s">
        <v>277</v>
      </c>
      <c r="E288" s="128"/>
      <c r="F288" s="132"/>
      <c r="G288" s="131"/>
      <c r="H288" s="133"/>
    </row>
    <row r="289" spans="1:8" x14ac:dyDescent="0.25">
      <c r="A289" s="125">
        <v>3</v>
      </c>
      <c r="B289" s="126" t="s">
        <v>593</v>
      </c>
      <c r="C289" s="127" t="s">
        <v>276</v>
      </c>
      <c r="D289" s="127" t="s">
        <v>277</v>
      </c>
      <c r="E289" s="128"/>
      <c r="F289" s="127"/>
      <c r="G289" s="126"/>
      <c r="H289" s="129"/>
    </row>
    <row r="290" spans="1:8" x14ac:dyDescent="0.25">
      <c r="A290" s="130">
        <v>4</v>
      </c>
      <c r="B290" s="131" t="s">
        <v>594</v>
      </c>
      <c r="C290" s="132" t="s">
        <v>276</v>
      </c>
      <c r="D290" s="132" t="s">
        <v>277</v>
      </c>
      <c r="E290" s="128"/>
      <c r="F290" s="132"/>
      <c r="G290" s="131"/>
      <c r="H290" s="133"/>
    </row>
    <row r="291" spans="1:8" x14ac:dyDescent="0.25">
      <c r="A291" s="125">
        <v>5</v>
      </c>
      <c r="B291" s="126" t="s">
        <v>595</v>
      </c>
      <c r="C291" s="127" t="s">
        <v>276</v>
      </c>
      <c r="D291" s="127" t="s">
        <v>277</v>
      </c>
      <c r="E291" s="128"/>
      <c r="F291" s="127"/>
      <c r="G291" s="126"/>
      <c r="H291" s="129"/>
    </row>
    <row r="292" spans="1:8" x14ac:dyDescent="0.25">
      <c r="A292" s="130">
        <v>6</v>
      </c>
      <c r="B292" s="131" t="s">
        <v>596</v>
      </c>
      <c r="C292" s="132" t="s">
        <v>276</v>
      </c>
      <c r="D292" s="132" t="s">
        <v>293</v>
      </c>
      <c r="E292" s="128"/>
      <c r="F292" s="132"/>
      <c r="G292" s="131"/>
      <c r="H292" s="133"/>
    </row>
    <row r="293" spans="1:8" ht="25.5" x14ac:dyDescent="0.25">
      <c r="A293" s="125">
        <v>7</v>
      </c>
      <c r="B293" s="126" t="s">
        <v>597</v>
      </c>
      <c r="C293" s="127" t="s">
        <v>276</v>
      </c>
      <c r="D293" s="127" t="s">
        <v>277</v>
      </c>
      <c r="E293" s="128"/>
      <c r="F293" s="127"/>
      <c r="G293" s="126"/>
      <c r="H293" s="129"/>
    </row>
    <row r="294" spans="1:8" x14ac:dyDescent="0.25">
      <c r="A294" s="130">
        <v>8</v>
      </c>
      <c r="B294" s="131" t="s">
        <v>598</v>
      </c>
      <c r="C294" s="132" t="s">
        <v>276</v>
      </c>
      <c r="D294" s="132" t="s">
        <v>277</v>
      </c>
      <c r="E294" s="128"/>
      <c r="F294" s="132"/>
      <c r="G294" s="131"/>
      <c r="H294" s="133"/>
    </row>
    <row r="295" spans="1:8" x14ac:dyDescent="0.25">
      <c r="A295" s="125">
        <v>9</v>
      </c>
      <c r="B295" s="126" t="s">
        <v>599</v>
      </c>
      <c r="C295" s="127" t="s">
        <v>276</v>
      </c>
      <c r="D295" s="127" t="s">
        <v>277</v>
      </c>
      <c r="E295" s="128"/>
      <c r="F295" s="127"/>
      <c r="G295" s="126"/>
      <c r="H295" s="129"/>
    </row>
    <row r="296" spans="1:8" x14ac:dyDescent="0.25">
      <c r="A296" s="130">
        <v>10</v>
      </c>
      <c r="B296" s="131" t="s">
        <v>600</v>
      </c>
      <c r="C296" s="132" t="s">
        <v>276</v>
      </c>
      <c r="D296" s="132" t="s">
        <v>277</v>
      </c>
      <c r="E296" s="128"/>
      <c r="F296" s="132"/>
      <c r="G296" s="131"/>
      <c r="H296" s="133"/>
    </row>
    <row r="297" spans="1:8" x14ac:dyDescent="0.25">
      <c r="A297" s="157" t="s">
        <v>601</v>
      </c>
      <c r="B297" s="158"/>
      <c r="C297" s="158"/>
      <c r="D297" s="158"/>
      <c r="E297" s="158"/>
      <c r="F297" s="158"/>
      <c r="G297" s="158"/>
      <c r="H297" s="159"/>
    </row>
    <row r="298" spans="1:8" x14ac:dyDescent="0.25">
      <c r="A298" s="125">
        <v>1</v>
      </c>
      <c r="B298" s="126"/>
      <c r="C298" s="127" t="s">
        <v>127</v>
      </c>
      <c r="D298" s="127"/>
      <c r="E298" s="128"/>
      <c r="F298" s="127"/>
      <c r="G298" s="126"/>
      <c r="H298" s="129"/>
    </row>
    <row r="299" spans="1:8" x14ac:dyDescent="0.25">
      <c r="A299" s="130">
        <v>2</v>
      </c>
      <c r="B299" s="131"/>
      <c r="C299" s="132" t="s">
        <v>127</v>
      </c>
      <c r="D299" s="132"/>
      <c r="E299" s="128"/>
      <c r="F299" s="132"/>
      <c r="G299" s="131"/>
      <c r="H299" s="133"/>
    </row>
    <row r="300" spans="1:8" x14ac:dyDescent="0.25">
      <c r="A300" s="125">
        <v>3</v>
      </c>
      <c r="B300" s="126"/>
      <c r="C300" s="127" t="s">
        <v>127</v>
      </c>
      <c r="D300" s="127"/>
      <c r="E300" s="128"/>
      <c r="F300" s="127"/>
      <c r="G300" s="126"/>
      <c r="H300" s="129"/>
    </row>
    <row r="301" spans="1:8" x14ac:dyDescent="0.25">
      <c r="A301" s="130">
        <v>4</v>
      </c>
      <c r="B301" s="131"/>
      <c r="C301" s="132" t="s">
        <v>127</v>
      </c>
      <c r="D301" s="132"/>
      <c r="E301" s="128"/>
      <c r="F301" s="132"/>
      <c r="G301" s="131"/>
      <c r="H301" s="133"/>
    </row>
    <row r="302" spans="1:8" x14ac:dyDescent="0.25">
      <c r="A302" s="125">
        <v>5</v>
      </c>
      <c r="B302" s="126"/>
      <c r="C302" s="127" t="s">
        <v>127</v>
      </c>
      <c r="D302" s="127"/>
      <c r="E302" s="128"/>
      <c r="F302" s="127"/>
      <c r="G302" s="126"/>
      <c r="H302" s="129"/>
    </row>
    <row r="303" spans="1:8" x14ac:dyDescent="0.25">
      <c r="A303" s="130">
        <v>6</v>
      </c>
      <c r="B303" s="131"/>
      <c r="C303" s="132" t="s">
        <v>127</v>
      </c>
      <c r="D303" s="132"/>
      <c r="E303" s="128"/>
      <c r="F303" s="132"/>
      <c r="G303" s="131"/>
      <c r="H303" s="133"/>
    </row>
    <row r="304" spans="1:8" x14ac:dyDescent="0.25">
      <c r="A304" s="125">
        <v>7</v>
      </c>
      <c r="B304" s="126"/>
      <c r="C304" s="127" t="s">
        <v>127</v>
      </c>
      <c r="D304" s="127"/>
      <c r="E304" s="128"/>
      <c r="F304" s="127"/>
      <c r="G304" s="126"/>
      <c r="H304" s="129"/>
    </row>
    <row r="305" spans="1:8" x14ac:dyDescent="0.25">
      <c r="A305" s="130">
        <v>8</v>
      </c>
      <c r="B305" s="131"/>
      <c r="C305" s="132" t="s">
        <v>127</v>
      </c>
      <c r="D305" s="132"/>
      <c r="E305" s="128"/>
      <c r="F305" s="132"/>
      <c r="G305" s="131"/>
      <c r="H305" s="133"/>
    </row>
    <row r="306" spans="1:8" x14ac:dyDescent="0.25">
      <c r="A306" s="125">
        <v>9</v>
      </c>
      <c r="B306" s="126"/>
      <c r="C306" s="127" t="s">
        <v>127</v>
      </c>
      <c r="D306" s="127"/>
      <c r="E306" s="128"/>
      <c r="F306" s="127"/>
      <c r="G306" s="126"/>
      <c r="H306" s="129"/>
    </row>
    <row r="307" spans="1:8" x14ac:dyDescent="0.25">
      <c r="A307" s="130">
        <v>10</v>
      </c>
      <c r="B307" s="131"/>
      <c r="C307" s="132" t="s">
        <v>127</v>
      </c>
      <c r="D307" s="132"/>
      <c r="E307" s="128"/>
      <c r="F307" s="132"/>
      <c r="G307" s="131"/>
      <c r="H307" s="133"/>
    </row>
    <row r="308" spans="1:8" x14ac:dyDescent="0.25">
      <c r="A308" s="157" t="s">
        <v>602</v>
      </c>
      <c r="B308" s="158"/>
      <c r="C308" s="158"/>
      <c r="D308" s="158"/>
      <c r="E308" s="158"/>
      <c r="F308" s="158"/>
      <c r="G308" s="158"/>
      <c r="H308" s="159"/>
    </row>
    <row r="309" spans="1:8" x14ac:dyDescent="0.25">
      <c r="A309" s="142">
        <v>1</v>
      </c>
      <c r="B309" s="173" t="s">
        <v>603</v>
      </c>
      <c r="C309" s="173"/>
      <c r="D309" s="173"/>
      <c r="E309" s="173"/>
      <c r="F309" s="173"/>
      <c r="G309" s="173"/>
      <c r="H309" s="174"/>
    </row>
    <row r="310" spans="1:8" x14ac:dyDescent="0.25">
      <c r="A310" s="142">
        <v>2</v>
      </c>
      <c r="B310" s="173" t="s">
        <v>604</v>
      </c>
      <c r="C310" s="173"/>
      <c r="D310" s="173"/>
      <c r="E310" s="173"/>
      <c r="F310" s="173"/>
      <c r="G310" s="173"/>
      <c r="H310" s="174"/>
    </row>
    <row r="311" spans="1:8" x14ac:dyDescent="0.25">
      <c r="A311" s="142">
        <v>3</v>
      </c>
      <c r="B311" s="173" t="s">
        <v>605</v>
      </c>
      <c r="C311" s="173"/>
      <c r="D311" s="173"/>
      <c r="E311" s="173"/>
      <c r="F311" s="173"/>
      <c r="G311" s="173"/>
      <c r="H311" s="174"/>
    </row>
    <row r="312" spans="1:8" x14ac:dyDescent="0.25">
      <c r="A312" s="142">
        <v>4</v>
      </c>
      <c r="B312" s="173" t="s">
        <v>606</v>
      </c>
      <c r="C312" s="173"/>
      <c r="D312" s="173"/>
      <c r="E312" s="173"/>
      <c r="F312" s="173"/>
      <c r="G312" s="173"/>
      <c r="H312" s="174"/>
    </row>
    <row r="313" spans="1:8" x14ac:dyDescent="0.25">
      <c r="A313" s="142">
        <v>5</v>
      </c>
      <c r="B313" s="173" t="s">
        <v>607</v>
      </c>
      <c r="C313" s="173"/>
      <c r="D313" s="173"/>
      <c r="E313" s="173"/>
      <c r="F313" s="173"/>
      <c r="G313" s="173"/>
      <c r="H313" s="174"/>
    </row>
    <row r="314" spans="1:8" x14ac:dyDescent="0.25">
      <c r="A314" s="142">
        <v>6</v>
      </c>
      <c r="B314" s="173" t="s">
        <v>608</v>
      </c>
      <c r="C314" s="173"/>
      <c r="D314" s="173"/>
      <c r="E314" s="173"/>
      <c r="F314" s="173"/>
      <c r="G314" s="173"/>
      <c r="H314" s="174"/>
    </row>
    <row r="315" spans="1:8" x14ac:dyDescent="0.25">
      <c r="A315" s="142">
        <v>7</v>
      </c>
      <c r="B315" s="173" t="s">
        <v>609</v>
      </c>
      <c r="C315" s="173"/>
      <c r="D315" s="173"/>
      <c r="E315" s="173"/>
      <c r="F315" s="173"/>
      <c r="G315" s="173"/>
      <c r="H315" s="174"/>
    </row>
    <row r="316" spans="1:8" x14ac:dyDescent="0.25">
      <c r="A316" s="142">
        <v>8</v>
      </c>
      <c r="B316" s="173" t="s">
        <v>610</v>
      </c>
      <c r="C316" s="173"/>
      <c r="D316" s="173"/>
      <c r="E316" s="173"/>
      <c r="F316" s="173"/>
      <c r="G316" s="173"/>
      <c r="H316" s="174"/>
    </row>
    <row r="317" spans="1:8" ht="15.75" thickBot="1" x14ac:dyDescent="0.3">
      <c r="A317" s="143">
        <v>9</v>
      </c>
      <c r="B317" s="175" t="s">
        <v>611</v>
      </c>
      <c r="C317" s="175"/>
      <c r="D317" s="175"/>
      <c r="E317" s="175"/>
      <c r="F317" s="175"/>
      <c r="G317" s="175"/>
      <c r="H317" s="176"/>
    </row>
  </sheetData>
  <mergeCells count="48">
    <mergeCell ref="B317:H317"/>
    <mergeCell ref="A286:H286"/>
    <mergeCell ref="A297:H297"/>
    <mergeCell ref="A308:H308"/>
    <mergeCell ref="B309:H309"/>
    <mergeCell ref="B310:H310"/>
    <mergeCell ref="B311:H311"/>
    <mergeCell ref="B312:H312"/>
    <mergeCell ref="B313:H313"/>
    <mergeCell ref="B314:H314"/>
    <mergeCell ref="B315:H315"/>
    <mergeCell ref="B316:H316"/>
    <mergeCell ref="A278:H278"/>
    <mergeCell ref="A155:H155"/>
    <mergeCell ref="A174:H174"/>
    <mergeCell ref="A187:H187"/>
    <mergeCell ref="B188:H188"/>
    <mergeCell ref="A199:H199"/>
    <mergeCell ref="B200:H200"/>
    <mergeCell ref="A216:H216"/>
    <mergeCell ref="A231:H231"/>
    <mergeCell ref="A246:H246"/>
    <mergeCell ref="A258:H258"/>
    <mergeCell ref="A268:H268"/>
    <mergeCell ref="A147:H147"/>
    <mergeCell ref="A26:H26"/>
    <mergeCell ref="A39:H39"/>
    <mergeCell ref="A44:H44"/>
    <mergeCell ref="A65:H65"/>
    <mergeCell ref="A79:H79"/>
    <mergeCell ref="A87:H87"/>
    <mergeCell ref="A96:H96"/>
    <mergeCell ref="B111:H111"/>
    <mergeCell ref="A112:H112"/>
    <mergeCell ref="A128:H128"/>
    <mergeCell ref="A136:H136"/>
    <mergeCell ref="A14:H14"/>
    <mergeCell ref="A1:H1"/>
    <mergeCell ref="A2:H2"/>
    <mergeCell ref="A3:H3"/>
    <mergeCell ref="B4:H4"/>
    <mergeCell ref="B5:H5"/>
    <mergeCell ref="B6:H6"/>
    <mergeCell ref="B7:H7"/>
    <mergeCell ref="B8:H8"/>
    <mergeCell ref="B9:H9"/>
    <mergeCell ref="B10:H10"/>
    <mergeCell ref="B11:H11"/>
  </mergeCells>
  <pageMargins left="0.7" right="0.7" top="0.75" bottom="0.75" header="0.3" footer="0.3"/>
  <pageSetup paperSize="194" scale="74"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PolicyDirtyBag xmlns="microsoft.office.server.policy.changes">
  <Microsoft.Office.RecordsManagement.PolicyFeatures.PolicyAudit op="Change"/>
</PolicyDirtyBag>
</file>

<file path=customXml/item2.xml><?xml version="1.0" encoding="utf-8"?>
<ct:contentTypeSchema xmlns:ct="http://schemas.microsoft.com/office/2006/metadata/contentType" xmlns:ma="http://schemas.microsoft.com/office/2006/metadata/properties/metaAttributes" ct:_="" ma:_="" ma:contentTypeName="Proposal Document V2" ma:contentTypeID="0x0101004C33897AA9181C40A85035B536CE878002005501FF3F1D662B418C5195C6FDAA31D4" ma:contentTypeVersion="20" ma:contentTypeDescription="Proposal Document Version 2 - July 2023" ma:contentTypeScope="" ma:versionID="e13cbf4ce940433a56276db4027eb494">
  <xsd:schema xmlns:xsd="http://www.w3.org/2001/XMLSchema" xmlns:xs="http://www.w3.org/2001/XMLSchema" xmlns:p="http://schemas.microsoft.com/office/2006/metadata/properties" xmlns:ns1="http://schemas.microsoft.com/sharepoint/v3" xmlns:ns2="b587f270-5343-468f-874f-e7b5a707415b" xmlns:ns3="http://schemas.microsoft.com/sharepoint/v3/fields" xmlns:ns4="7af669fc-2c3d-4f45-b072-4c776741569d" targetNamespace="http://schemas.microsoft.com/office/2006/metadata/properties" ma:root="true" ma:fieldsID="5d977d8406b8fe56e7436cb2835f4efb" ns1:_="" ns2:_="" ns3:_="" ns4:_="">
    <xsd:import namespace="http://schemas.microsoft.com/sharepoint/v3"/>
    <xsd:import namespace="b587f270-5343-468f-874f-e7b5a707415b"/>
    <xsd:import namespace="http://schemas.microsoft.com/sharepoint/v3/fields"/>
    <xsd:import namespace="7af669fc-2c3d-4f45-b072-4c776741569d"/>
    <xsd:element name="properties">
      <xsd:complexType>
        <xsd:sequence>
          <xsd:element name="documentManagement">
            <xsd:complexType>
              <xsd:all>
                <xsd:element ref="ns2:Document_x0020_number" minOccurs="0"/>
                <xsd:element ref="ns2:ProposalNumber"/>
                <xsd:element ref="ns2:Sequential_x0020_No"/>
                <xsd:element ref="ns3:_Revision"/>
                <xsd:element ref="ns2:Originator" minOccurs="0"/>
                <xsd:element ref="ns2:Functional_x0020_breakdown" minOccurs="0"/>
                <xsd:element ref="ns2:Spatial_x0020_breakdown" minOccurs="0"/>
                <xsd:element ref="ns2:SheetNumber" minOccurs="0"/>
                <xsd:element ref="ns2:PolicyOwner" minOccurs="0"/>
                <xsd:element ref="ns2:EngineeringWorkPackage" minOccurs="0"/>
                <xsd:element ref="ns2:g11341b1290f4e2290757047a7c85362" minOccurs="0"/>
                <xsd:element ref="ns1:_dlc_Exempt" minOccurs="0"/>
                <xsd:element ref="ns2:TaxCatchAll" minOccurs="0"/>
                <xsd:element ref="ns2:TaxCatchAllLabel" minOccurs="0"/>
                <xsd:element ref="ns2:lad1fd3da6e341e2a8ac56c4f85583e3" minOccurs="0"/>
                <xsd:element ref="ns2:ped0d251ea0f491c884d8282acce22c2" minOccurs="0"/>
                <xsd:element ref="ns2:AreaAssetZone"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5"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87f270-5343-468f-874f-e7b5a707415b" elementFormDefault="qualified">
    <xsd:import namespace="http://schemas.microsoft.com/office/2006/documentManagement/types"/>
    <xsd:import namespace="http://schemas.microsoft.com/office/infopath/2007/PartnerControls"/>
    <xsd:element name="Document_x0020_number" ma:index="2" nillable="true" ma:displayName="Document number" ma:internalName="Document_x0020_number">
      <xsd:simpleType>
        <xsd:restriction base="dms:Text">
          <xsd:maxLength value="64"/>
        </xsd:restriction>
      </xsd:simpleType>
    </xsd:element>
    <xsd:element name="ProposalNumber" ma:index="3" ma:displayName="Proposal Number" ma:description="Proposal number used in Proposal Content Type V2 (July 2023)" ma:internalName="ProposalNumber" ma:readOnly="false">
      <xsd:simpleType>
        <xsd:restriction base="dms:Text">
          <xsd:maxLength value="255"/>
        </xsd:restriction>
      </xsd:simpleType>
    </xsd:element>
    <xsd:element name="Sequential_x0020_No" ma:index="6" ma:displayName="Sequential number" ma:internalName="Sequential_x0020_No" ma:readOnly="false">
      <xsd:simpleType>
        <xsd:restriction base="dms:Text">
          <xsd:maxLength value="4"/>
        </xsd:restriction>
      </xsd:simpleType>
    </xsd:element>
    <xsd:element name="Originator" ma:index="8" nillable="true" ma:displayName="Originator" ma:description="Originator" ma:internalName="Originator">
      <xsd:simpleType>
        <xsd:restriction base="dms:Text">
          <xsd:maxLength value="4"/>
        </xsd:restriction>
      </xsd:simpleType>
    </xsd:element>
    <xsd:element name="Functional_x0020_breakdown" ma:index="9" nillable="true" ma:displayName="Functional breakdown" ma:description="Functional breakdown" ma:internalName="Functional_x0020_breakdown">
      <xsd:simpleType>
        <xsd:restriction base="dms:Text">
          <xsd:maxLength value="3"/>
        </xsd:restriction>
      </xsd:simpleType>
    </xsd:element>
    <xsd:element name="Spatial_x0020_breakdown" ma:index="10" nillable="true" ma:displayName="Spatial breakdown" ma:description="Spatial breakdown" ma:internalName="Spatial_x0020_breakdown">
      <xsd:simpleType>
        <xsd:restriction base="dms:Text">
          <xsd:maxLength value="2"/>
        </xsd:restriction>
      </xsd:simpleType>
    </xsd:element>
    <xsd:element name="SheetNumber" ma:index="11" nillable="true" ma:displayName="Sheet number" ma:internalName="SheetNumber">
      <xsd:simpleType>
        <xsd:restriction base="dms:Text">
          <xsd:maxLength value="3"/>
        </xsd:restriction>
      </xsd:simpleType>
    </xsd:element>
    <xsd:element name="PolicyOwner" ma:index="12" nillable="true" ma:displayName="Content Owner" ma:description="The owner of the content, responsible for its publication, revision and maintenance." ma:list="UserInfo" ma:SharePointGroup="0" ma:internalName="Policy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gineeringWorkPackage" ma:index="13" nillable="true" ma:displayName="Engineering work package" ma:internalName="EngineeringWorkPackage">
      <xsd:simpleType>
        <xsd:restriction base="dms:Text">
          <xsd:maxLength value="255"/>
        </xsd:restriction>
      </xsd:simpleType>
    </xsd:element>
    <xsd:element name="g11341b1290f4e2290757047a7c85362" ma:index="14" nillable="true" ma:taxonomy="true" ma:internalName="g11341b1290f4e2290757047a7c85362" ma:taxonomyFieldName="ProposalPhase" ma:displayName="Proposal Phase" ma:readOnly="false" ma:default="" ma:fieldId="{011341b1-290f-4e22-9075-7047a7c85362}" ma:sspId="c02efd5e-dc8e-4eb5-87c0-19f852f5e258" ma:termSetId="dbe54b44-6c3b-4547-bc78-1654ae56f105"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7b4491f5-2535-4a5c-ba48-097035c61bd8}" ma:internalName="TaxCatchAll" ma:readOnly="false" ma:showField="CatchAllData" ma:web="97f335a4-b024-43c7-804b-b4fc5f45e1f9">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7b4491f5-2535-4a5c-ba48-097035c61bd8}" ma:internalName="TaxCatchAllLabel" ma:readOnly="true" ma:showField="CatchAllDataLabel" ma:web="97f335a4-b024-43c7-804b-b4fc5f45e1f9">
      <xsd:complexType>
        <xsd:complexContent>
          <xsd:extension base="dms:MultiChoiceLookup">
            <xsd:sequence>
              <xsd:element name="Value" type="dms:Lookup" maxOccurs="unbounded" minOccurs="0" nillable="true"/>
            </xsd:sequence>
          </xsd:extension>
        </xsd:complexContent>
      </xsd:complexType>
    </xsd:element>
    <xsd:element name="lad1fd3da6e341e2a8ac56c4f85583e3" ma:index="21" ma:taxonomy="true" ma:internalName="lad1fd3da6e341e2a8ac56c4f85583e3" ma:taxonomyFieldName="ZutariDocumentType" ma:displayName="Document Type" ma:readOnly="false" ma:default="" ma:fieldId="{5ad1fd3d-a6e3-41e2-a8ac-56c4f85583e3}" ma:sspId="c02efd5e-dc8e-4eb5-87c0-19f852f5e258" ma:termSetId="2d2c22f9-e412-4e5f-8485-ba36c21506e5" ma:anchorId="00000000-0000-0000-0000-000000000000" ma:open="false" ma:isKeyword="false">
      <xsd:complexType>
        <xsd:sequence>
          <xsd:element ref="pc:Terms" minOccurs="0" maxOccurs="1"/>
        </xsd:sequence>
      </xsd:complexType>
    </xsd:element>
    <xsd:element name="ped0d251ea0f491c884d8282acce22c2" ma:index="22" ma:taxonomy="true" ma:internalName="ped0d251ea0f491c884d8282acce22c2" ma:taxonomyFieldName="ZutariDiscipline" ma:displayName="Discipline" ma:readOnly="false" ma:default="" ma:fieldId="{9ed0d251-ea0f-491c-884d-8282acce22c2}" ma:taxonomyMulti="true" ma:sspId="c02efd5e-dc8e-4eb5-87c0-19f852f5e258" ma:termSetId="6371e852-3ee0-48e5-b000-019ef7583ed4" ma:anchorId="00000000-0000-0000-0000-000000000000" ma:open="false" ma:isKeyword="false">
      <xsd:complexType>
        <xsd:sequence>
          <xsd:element ref="pc:Terms" minOccurs="0" maxOccurs="1"/>
        </xsd:sequence>
      </xsd:complexType>
    </xsd:element>
    <xsd:element name="AreaAssetZone" ma:index="27" nillable="true" ma:displayName="Area_Asset or Zone" ma:internalName="AreaAssetZone" ma:readOnly="false">
      <xsd:simpleType>
        <xsd:restriction base="dms:Text">
          <xsd:maxLength value="4"/>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Revision" ma:index="7" ma:displayName="Revision" ma:internalName="_Revis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f669fc-2c3d-4f45-b072-4c776741569d" elementFormDefault="qualified">
    <xsd:import namespace="http://schemas.microsoft.com/office/2006/documentManagement/types"/>
    <xsd:import namespace="http://schemas.microsoft.com/office/infopath/2007/PartnerControls"/>
    <xsd:element name="lcf76f155ced4ddcb4097134ff3c332f" ma:index="28"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Proposal Document</p:Name>
  <p:Description>Auditing settings enabled for Proposal Documents</p:Description>
  <p:Statement>All changes to this document is being recorded for auditing purposes</p:Statement>
  <p:PolicyItems>
    <p:PolicyItem featureId="Microsoft.Office.RecordsManagement.PolicyFeatures.PolicyAudit" staticId="0x0101004C33897AA9181C40A85035B536CE8780|-421390505" UniqueId="2fd149b8-4359-449e-8120-1923ef2cb894">
      <p:Name>Auditing</p:Name>
      <p:Description>Audits user actions on documents and list items to the Audit Log.</p:Description>
      <p:CustomData>
        <Audit>
          <Update/>
          <DeleteRestore/>
        </Audit>
      </p:CustomData>
    </p:PolicyItem>
  </p:PolicyItems>
</p:Policy>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SharedContentType xmlns="Microsoft.SharePoint.Taxonomy.ContentTypeSync" SourceId="c02efd5e-dc8e-4eb5-87c0-19f852f5e258" ContentTypeId="0x0101004C33897AA9181C40A85035B536CE8780" PreviousValue="false" LastSyncTimeStamp="2023-07-04T08:36:05.913Z"/>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lad1fd3da6e341e2a8ac56c4f85583e3 xmlns="b587f270-5343-468f-874f-e7b5a707415b">
      <Terms xmlns="http://schemas.microsoft.com/office/infopath/2007/PartnerControls"/>
    </lad1fd3da6e341e2a8ac56c4f85583e3>
    <AreaAssetZone xmlns="b587f270-5343-468f-874f-e7b5a707415b" xsi:nil="true"/>
    <g11341b1290f4e2290757047a7c85362 xmlns="b587f270-5343-468f-874f-e7b5a707415b">
      <Terms xmlns="http://schemas.microsoft.com/office/infopath/2007/PartnerControls"/>
    </g11341b1290f4e2290757047a7c85362>
    <Functional_x0020_breakdown xmlns="b587f270-5343-468f-874f-e7b5a707415b" xsi:nil="true"/>
    <_Revision xmlns="http://schemas.microsoft.com/sharepoint/v3/fields"/>
    <EngineeringWorkPackage xmlns="b587f270-5343-468f-874f-e7b5a707415b" xsi:nil="true"/>
    <Sequential_x0020_No xmlns="b587f270-5343-468f-874f-e7b5a707415b"/>
    <ped0d251ea0f491c884d8282acce22c2 xmlns="b587f270-5343-468f-874f-e7b5a707415b">
      <Terms xmlns="http://schemas.microsoft.com/office/infopath/2007/PartnerControls"/>
    </ped0d251ea0f491c884d8282acce22c2>
    <Spatial_x0020_breakdown xmlns="b587f270-5343-468f-874f-e7b5a707415b" xsi:nil="true"/>
    <PolicyOwner xmlns="b587f270-5343-468f-874f-e7b5a707415b">
      <UserInfo>
        <DisplayName/>
        <AccountId xsi:nil="true"/>
        <AccountType/>
      </UserInfo>
    </PolicyOwner>
    <Document_x0020_number xmlns="b587f270-5343-468f-874f-e7b5a707415b" xsi:nil="true"/>
    <ProposalNumber xmlns="b587f270-5343-468f-874f-e7b5a707415b"/>
    <SheetNumber xmlns="b587f270-5343-468f-874f-e7b5a707415b" xsi:nil="true"/>
    <Originator xmlns="b587f270-5343-468f-874f-e7b5a707415b" xsi:nil="true"/>
    <lcf76f155ced4ddcb4097134ff3c332f xmlns="7af669fc-2c3d-4f45-b072-4c776741569d" xsi:nil="true"/>
    <TaxCatchAll xmlns="b587f270-5343-468f-874f-e7b5a707415b" xsi:nil="true"/>
  </documentManagement>
</p:properties>
</file>

<file path=customXml/itemProps1.xml><?xml version="1.0" encoding="utf-8"?>
<ds:datastoreItem xmlns:ds="http://schemas.openxmlformats.org/officeDocument/2006/customXml" ds:itemID="{97920CB2-F96B-4A63-872E-990CFC9FC173}">
  <ds:schemaRefs>
    <ds:schemaRef ds:uri="microsoft.office.server.policy.changes"/>
  </ds:schemaRefs>
</ds:datastoreItem>
</file>

<file path=customXml/itemProps2.xml><?xml version="1.0" encoding="utf-8"?>
<ds:datastoreItem xmlns:ds="http://schemas.openxmlformats.org/officeDocument/2006/customXml" ds:itemID="{95A75E85-92A4-4869-ABE6-C7B70EBD5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587f270-5343-468f-874f-e7b5a707415b"/>
    <ds:schemaRef ds:uri="http://schemas.microsoft.com/sharepoint/v3/fields"/>
    <ds:schemaRef ds:uri="7af669fc-2c3d-4f45-b072-4c77674156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4CD2E0-4228-4806-8720-79078E6D3A12}">
  <ds:schemaRefs>
    <ds:schemaRef ds:uri="office.server.policy"/>
  </ds:schemaRefs>
</ds:datastoreItem>
</file>

<file path=customXml/itemProps4.xml><?xml version="1.0" encoding="utf-8"?>
<ds:datastoreItem xmlns:ds="http://schemas.openxmlformats.org/officeDocument/2006/customXml" ds:itemID="{A83E66FA-BF3F-4F7D-B4EB-FA2591F62937}">
  <ds:schemaRefs>
    <ds:schemaRef ds:uri="http://schemas.microsoft.com/sharepoint/events"/>
  </ds:schemaRefs>
</ds:datastoreItem>
</file>

<file path=customXml/itemProps5.xml><?xml version="1.0" encoding="utf-8"?>
<ds:datastoreItem xmlns:ds="http://schemas.openxmlformats.org/officeDocument/2006/customXml" ds:itemID="{91544393-7ECC-43C0-9C37-2E364C2B74C2}">
  <ds:schemaRefs>
    <ds:schemaRef ds:uri="Microsoft.SharePoint.Taxonomy.ContentTypeSync"/>
  </ds:schemaRefs>
</ds:datastoreItem>
</file>

<file path=customXml/itemProps6.xml><?xml version="1.0" encoding="utf-8"?>
<ds:datastoreItem xmlns:ds="http://schemas.openxmlformats.org/officeDocument/2006/customXml" ds:itemID="{352917D7-340A-401A-8A1A-241BCC0D944D}">
  <ds:schemaRefs>
    <ds:schemaRef ds:uri="http://schemas.microsoft.com/sharepoint/v3/contenttype/forms"/>
  </ds:schemaRefs>
</ds:datastoreItem>
</file>

<file path=customXml/itemProps7.xml><?xml version="1.0" encoding="utf-8"?>
<ds:datastoreItem xmlns:ds="http://schemas.openxmlformats.org/officeDocument/2006/customXml" ds:itemID="{B12CDF77-5D63-466D-9681-0C8B80881E9C}">
  <ds:schemaRefs>
    <ds:schemaRef ds:uri="http://schemas.microsoft.com/office/2006/metadata/properties"/>
    <ds:schemaRef ds:uri="http://schemas.microsoft.com/office/infopath/2007/PartnerControls"/>
    <ds:schemaRef ds:uri="b587f270-5343-468f-874f-e7b5a707415b"/>
    <ds:schemaRef ds:uri="http://schemas.microsoft.com/sharepoint/v3/fields"/>
    <ds:schemaRef ds:uri="7af669fc-2c3d-4f45-b072-4c776741569d"/>
  </ds:schemaRefs>
</ds:datastoreItem>
</file>

<file path=docMetadata/LabelInfo.xml><?xml version="1.0" encoding="utf-8"?>
<clbl:labelList xmlns:clbl="http://schemas.microsoft.com/office/2020/mipLabelMetadata">
  <clbl:label id="{ec70463a-2197-4d47-acba-24978ef8e24a}" enabled="0" method="" siteId="{ec70463a-2197-4d47-acba-24978ef8e24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Summary Page</vt:lpstr>
      <vt:lpstr>Preliminaries and General Items</vt:lpstr>
      <vt:lpstr>CRAC Units - Scheme A</vt:lpstr>
      <vt:lpstr>DST - Scheme A</vt:lpstr>
      <vt:lpstr>CRAC Units - Scheme B</vt:lpstr>
      <vt:lpstr>DST - Scheme B</vt:lpstr>
      <vt:lpstr>CRAC Units - Scheme C</vt:lpstr>
      <vt:lpstr>DST - Scheme C</vt:lpstr>
      <vt:lpstr>'CRAC Units - Scheme A'!Print_Area</vt:lpstr>
      <vt:lpstr>'CRAC Units - Scheme B'!Print_Area</vt:lpstr>
      <vt:lpstr>'CRAC Units - Scheme C'!Print_Area</vt:lpstr>
      <vt:lpstr>'Preliminaries and General Items'!Print_Area</vt:lpstr>
      <vt:lpstr>'Summary Page'!Print_Area</vt:lpstr>
      <vt:lpstr>'CRAC Units - Scheme A'!Print_Titles</vt:lpstr>
      <vt:lpstr>'CRAC Units - Scheme B'!Print_Titles</vt:lpstr>
      <vt:lpstr>'CRAC Units - Scheme C'!Print_Titles</vt:lpstr>
      <vt:lpstr>'DST - Scheme A'!Print_Titles</vt:lpstr>
      <vt:lpstr>'DST - Scheme B'!Print_Titles</vt:lpstr>
      <vt:lpstr>'DST - Scheme C'!Print_Titles</vt:lpstr>
      <vt:lpstr>'Summary 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Gerhard Dirker</dc:creator>
  <cp:keywords/>
  <dc:description/>
  <cp:lastModifiedBy>Mualusi Manyaka</cp:lastModifiedBy>
  <cp:revision>0</cp:revision>
  <cp:lastPrinted>2026-08-18T06:21:06Z</cp:lastPrinted>
  <dcterms:created xsi:type="dcterms:W3CDTF">2013-11-04T12:43:33Z</dcterms:created>
  <dcterms:modified xsi:type="dcterms:W3CDTF">2026-08-20T10:58:44Z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0x0101004C33897AA9181C40A85035B536CE878002005501FF3F1D662B418C5195C6FDAA31D4</vt:lpwstr>
  </property>
  <property fmtid="{D5CDD505-2E9C-101B-9397-08002B2CF9AE}" pid="3" name="MediaServiceImageTags">
    <vt:lpwstr/>
  </property>
  <property fmtid="{D5CDD505-2E9C-101B-9397-08002B2CF9AE}" pid="4" name="ProposalPhase">
    <vt:lpwstr/>
  </property>
  <property fmtid="{D5CDD505-2E9C-101B-9397-08002B2CF9AE}" pid="5" name="ZutariDiscipline">
    <vt:lpwstr/>
  </property>
  <property fmtid="{D5CDD505-2E9C-101B-9397-08002B2CF9AE}" pid="6" name="ZutariDocumentType">
    <vt:lpwstr/>
  </property>
</Properties>
</file>